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R vs Flat" sheetId="1" state="visible" r:id="rId1"/>
    <sheet xmlns:r="http://schemas.openxmlformats.org/officeDocument/2006/relationships" name="Provisi (Balloon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000%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1"/>
    </font>
    <font>
      <color rgb="00334155"/>
      <sz val="10.5"/>
    </font>
    <font>
      <color rgb="00002045"/>
      <sz val="10.5"/>
    </font>
    <font>
      <b val="1"/>
      <color rgb="00002045"/>
      <sz val="10.5"/>
    </font>
    <font>
      <b val="1"/>
      <color rgb="00FFFFFF"/>
      <sz val="10.5"/>
    </font>
    <font>
      <color rgb="001e293b"/>
      <sz val="10.5"/>
    </font>
  </fonts>
  <fills count="8">
    <fill>
      <patternFill/>
    </fill>
    <fill>
      <patternFill patternType="gray125"/>
    </fill>
    <fill>
      <patternFill patternType="solid">
        <fgColor rgb="00002045"/>
      </patternFill>
    </fill>
    <fill>
      <patternFill patternType="solid">
        <fgColor rgb="0013696A"/>
      </patternFill>
    </fill>
    <fill>
      <patternFill patternType="solid">
        <fgColor rgb="00D9F2F2"/>
      </patternFill>
    </fill>
    <fill>
      <patternFill patternType="solid">
        <fgColor rgb="00EEF5F5"/>
      </patternFill>
    </fill>
    <fill>
      <patternFill patternType="solid">
        <fgColor rgb="00E6EEF7"/>
      </patternFill>
    </fill>
    <fill>
      <patternFill patternType="solid">
        <fgColor rgb="00F4FAF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3" fillId="0" borderId="0" pivotButton="0" quotePrefix="0" xfId="0"/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0" fontId="4" fillId="4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0" fontId="5" fillId="5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 wrapText="1"/>
    </xf>
    <xf numFmtId="1" fontId="7" fillId="6" borderId="1" applyAlignment="1" pivotButton="0" quotePrefix="0" xfId="0">
      <alignment horizontal="center" vertical="center"/>
    </xf>
    <xf numFmtId="164" fontId="7" fillId="6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right" vertical="center"/>
    </xf>
    <xf numFmtId="1" fontId="7" fillId="7" borderId="1" applyAlignment="1" pivotButton="0" quotePrefix="0" xfId="0">
      <alignment horizontal="center" vertical="center"/>
    </xf>
    <xf numFmtId="164" fontId="7" fillId="7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right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18" customWidth="1" min="3" max="3"/>
    <col width="18" customWidth="1" min="4" max="4"/>
    <col width="18" customWidth="1" min="5" max="5"/>
    <col width="17" customWidth="1" min="6" max="6"/>
    <col width="17" customWidth="1" min="7" max="7"/>
    <col width="18" customWidth="1" min="8" max="8"/>
  </cols>
  <sheetData>
    <row r="1" ht="30" customHeight="1">
      <c r="A1" s="1" t="inlineStr">
        <is>
          <t>Simulasi Jurnal Penyesuaian EIR vs Flat — Angsuran Pokok Rata</t>
        </is>
      </c>
    </row>
    <row r="3" ht="22" customHeight="1">
      <c r="A3" s="2" t="inlineStr">
        <is>
          <t>Parameter akad (ubah sel tosca)</t>
        </is>
      </c>
    </row>
    <row r="4">
      <c r="A4" s="3" t="inlineStr">
        <is>
          <t>Plafon kredit (Rp)</t>
        </is>
      </c>
      <c r="B4" s="4" t="n">
        <v>120000000</v>
      </c>
    </row>
    <row r="5">
      <c r="A5" s="3" t="inlineStr">
        <is>
          <t>Jangka waktu (bulan)</t>
        </is>
      </c>
      <c r="B5" s="5" t="n">
        <v>12</v>
      </c>
    </row>
    <row r="6">
      <c r="A6" s="3" t="inlineStr">
        <is>
          <t>Bunga flat per tahun</t>
        </is>
      </c>
      <c r="B6" s="6" t="n">
        <v>0.12</v>
      </c>
    </row>
    <row r="7">
      <c r="A7" s="3" t="inlineStr">
        <is>
          <t>Provisi (Rp)</t>
        </is>
      </c>
      <c r="B7" s="4" t="n">
        <v>0</v>
      </c>
    </row>
    <row r="8">
      <c r="A8" s="3" t="inlineStr">
        <is>
          <t>Biaya transaksi (Rp)</t>
        </is>
      </c>
      <c r="B8" s="4" t="n">
        <v>0</v>
      </c>
    </row>
    <row r="9">
      <c r="A9" s="3" t="inlineStr">
        <is>
          <t>Bunga flat per bulan (Rp)</t>
        </is>
      </c>
      <c r="B9" s="7">
        <f>B4*B6/12</f>
        <v/>
      </c>
    </row>
    <row r="10">
      <c r="A10" s="3" t="inlineStr">
        <is>
          <t>Angsuran pokok per bulan (Rp)</t>
        </is>
      </c>
      <c r="B10" s="7">
        <f>B4/B5</f>
        <v/>
      </c>
    </row>
    <row r="11">
      <c r="A11" s="3" t="inlineStr">
        <is>
          <t>Total angsuran per bulan (Rp)</t>
        </is>
      </c>
      <c r="B11" s="7">
        <f>B9+B10</f>
        <v/>
      </c>
    </row>
    <row r="12">
      <c r="A12" s="3" t="inlineStr">
        <is>
          <t>Dana bersih diterima bank (Rp)</t>
        </is>
      </c>
      <c r="B12" s="7">
        <f>B4-B7-B8</f>
        <v/>
      </c>
    </row>
    <row r="13">
      <c r="A13" s="3" t="inlineStr">
        <is>
          <t>EIR per bulan (hasil IRR)</t>
        </is>
      </c>
      <c r="B13" s="8">
        <f>IRR(B19:B31)</f>
        <v/>
      </c>
    </row>
    <row r="14">
      <c r="A14" s="3" t="inlineStr">
        <is>
          <t>EIR tahunan — nominal</t>
        </is>
      </c>
      <c r="B14" s="9">
        <f>B13*12</f>
        <v/>
      </c>
    </row>
    <row r="15">
      <c r="A15" s="3" t="inlineStr">
        <is>
          <t>EIR tahunan — efektif</t>
        </is>
      </c>
      <c r="B15" s="9">
        <f>(1+B13)^B5-1</f>
        <v/>
      </c>
    </row>
    <row r="17" ht="22" customHeight="1">
      <c r="A17" s="2" t="inlineStr">
        <is>
          <t>Tabel arus kas &amp; jurnal penyesuaian (rumus hidup)</t>
        </is>
      </c>
    </row>
    <row r="18" ht="32" customHeight="1">
      <c r="A18" s="10" t="inlineStr">
        <is>
          <t>Bulan</t>
        </is>
      </c>
      <c r="B18" s="10" t="inlineStr">
        <is>
          <t>Arus kas</t>
        </is>
      </c>
      <c r="C18" s="10" t="inlineStr">
        <is>
          <t>Saldo awal</t>
        </is>
      </c>
      <c r="D18" s="10" t="inlineStr">
        <is>
          <t>Pendapatan EIR</t>
        </is>
      </c>
      <c r="E18" s="10" t="inlineStr">
        <is>
          <t>Bunga tagihan</t>
        </is>
      </c>
      <c r="F18" s="10" t="inlineStr">
        <is>
          <t>Angsuran pokok</t>
        </is>
      </c>
      <c r="G18" s="10" t="inlineStr">
        <is>
          <t>Penyesuaian</t>
        </is>
      </c>
      <c r="H18" s="10" t="inlineStr">
        <is>
          <t>Saldo akhir</t>
        </is>
      </c>
    </row>
    <row r="19">
      <c r="A19" s="11" t="n">
        <v>0</v>
      </c>
      <c r="B19" s="12">
        <f>-$B$12</f>
        <v/>
      </c>
      <c r="C19" s="13" t="n"/>
      <c r="D19" s="13" t="n"/>
      <c r="E19" s="13" t="n"/>
      <c r="F19" s="13" t="n"/>
      <c r="G19" s="13" t="n"/>
      <c r="H19" s="12">
        <f>$B$12</f>
        <v/>
      </c>
    </row>
    <row r="20">
      <c r="A20" s="11" t="n">
        <v>1</v>
      </c>
      <c r="B20" s="12">
        <f>E20+F20</f>
        <v/>
      </c>
      <c r="C20" s="12">
        <f>H19</f>
        <v/>
      </c>
      <c r="D20" s="12">
        <f>C20*$B$13</f>
        <v/>
      </c>
      <c r="E20" s="12">
        <f>$B$9</f>
        <v/>
      </c>
      <c r="F20" s="12">
        <f>$B$10</f>
        <v/>
      </c>
      <c r="G20" s="12">
        <f>D20-E20</f>
        <v/>
      </c>
      <c r="H20" s="12">
        <f>C20+D20-B20</f>
        <v/>
      </c>
    </row>
    <row r="21">
      <c r="A21" s="14" t="n">
        <v>2</v>
      </c>
      <c r="B21" s="15">
        <f>E21+F21</f>
        <v/>
      </c>
      <c r="C21" s="15">
        <f>H20</f>
        <v/>
      </c>
      <c r="D21" s="15">
        <f>C21*$B$13</f>
        <v/>
      </c>
      <c r="E21" s="15">
        <f>$B$9</f>
        <v/>
      </c>
      <c r="F21" s="15">
        <f>$B$10</f>
        <v/>
      </c>
      <c r="G21" s="15">
        <f>D21-E21</f>
        <v/>
      </c>
      <c r="H21" s="15">
        <f>C21+D21-B21</f>
        <v/>
      </c>
    </row>
    <row r="22">
      <c r="A22" s="11" t="n">
        <v>3</v>
      </c>
      <c r="B22" s="12">
        <f>E22+F22</f>
        <v/>
      </c>
      <c r="C22" s="12">
        <f>H21</f>
        <v/>
      </c>
      <c r="D22" s="12">
        <f>C22*$B$13</f>
        <v/>
      </c>
      <c r="E22" s="12">
        <f>$B$9</f>
        <v/>
      </c>
      <c r="F22" s="12">
        <f>$B$10</f>
        <v/>
      </c>
      <c r="G22" s="12">
        <f>D22-E22</f>
        <v/>
      </c>
      <c r="H22" s="12">
        <f>C22+D22-B22</f>
        <v/>
      </c>
    </row>
    <row r="23">
      <c r="A23" s="14" t="n">
        <v>4</v>
      </c>
      <c r="B23" s="15">
        <f>E23+F23</f>
        <v/>
      </c>
      <c r="C23" s="15">
        <f>H22</f>
        <v/>
      </c>
      <c r="D23" s="15">
        <f>C23*$B$13</f>
        <v/>
      </c>
      <c r="E23" s="15">
        <f>$B$9</f>
        <v/>
      </c>
      <c r="F23" s="15">
        <f>$B$10</f>
        <v/>
      </c>
      <c r="G23" s="15">
        <f>D23-E23</f>
        <v/>
      </c>
      <c r="H23" s="15">
        <f>C23+D23-B23</f>
        <v/>
      </c>
    </row>
    <row r="24">
      <c r="A24" s="11" t="n">
        <v>5</v>
      </c>
      <c r="B24" s="12">
        <f>E24+F24</f>
        <v/>
      </c>
      <c r="C24" s="12">
        <f>H23</f>
        <v/>
      </c>
      <c r="D24" s="12">
        <f>C24*$B$13</f>
        <v/>
      </c>
      <c r="E24" s="12">
        <f>$B$9</f>
        <v/>
      </c>
      <c r="F24" s="12">
        <f>$B$10</f>
        <v/>
      </c>
      <c r="G24" s="12">
        <f>D24-E24</f>
        <v/>
      </c>
      <c r="H24" s="12">
        <f>C24+D24-B24</f>
        <v/>
      </c>
    </row>
    <row r="25">
      <c r="A25" s="14" t="n">
        <v>6</v>
      </c>
      <c r="B25" s="15">
        <f>E25+F25</f>
        <v/>
      </c>
      <c r="C25" s="15">
        <f>H24</f>
        <v/>
      </c>
      <c r="D25" s="15">
        <f>C25*$B$13</f>
        <v/>
      </c>
      <c r="E25" s="15">
        <f>$B$9</f>
        <v/>
      </c>
      <c r="F25" s="15">
        <f>$B$10</f>
        <v/>
      </c>
      <c r="G25" s="15">
        <f>D25-E25</f>
        <v/>
      </c>
      <c r="H25" s="15">
        <f>C25+D25-B25</f>
        <v/>
      </c>
    </row>
    <row r="26">
      <c r="A26" s="11" t="n">
        <v>7</v>
      </c>
      <c r="B26" s="12">
        <f>E26+F26</f>
        <v/>
      </c>
      <c r="C26" s="12">
        <f>H25</f>
        <v/>
      </c>
      <c r="D26" s="12">
        <f>C26*$B$13</f>
        <v/>
      </c>
      <c r="E26" s="12">
        <f>$B$9</f>
        <v/>
      </c>
      <c r="F26" s="12">
        <f>$B$10</f>
        <v/>
      </c>
      <c r="G26" s="12">
        <f>D26-E26</f>
        <v/>
      </c>
      <c r="H26" s="12">
        <f>C26+D26-B26</f>
        <v/>
      </c>
    </row>
    <row r="27">
      <c r="A27" s="14" t="n">
        <v>8</v>
      </c>
      <c r="B27" s="15">
        <f>E27+F27</f>
        <v/>
      </c>
      <c r="C27" s="15">
        <f>H26</f>
        <v/>
      </c>
      <c r="D27" s="15">
        <f>C27*$B$13</f>
        <v/>
      </c>
      <c r="E27" s="15">
        <f>$B$9</f>
        <v/>
      </c>
      <c r="F27" s="15">
        <f>$B$10</f>
        <v/>
      </c>
      <c r="G27" s="15">
        <f>D27-E27</f>
        <v/>
      </c>
      <c r="H27" s="15">
        <f>C27+D27-B27</f>
        <v/>
      </c>
    </row>
    <row r="28">
      <c r="A28" s="11" t="n">
        <v>9</v>
      </c>
      <c r="B28" s="12">
        <f>E28+F28</f>
        <v/>
      </c>
      <c r="C28" s="12">
        <f>H27</f>
        <v/>
      </c>
      <c r="D28" s="12">
        <f>C28*$B$13</f>
        <v/>
      </c>
      <c r="E28" s="12">
        <f>$B$9</f>
        <v/>
      </c>
      <c r="F28" s="12">
        <f>$B$10</f>
        <v/>
      </c>
      <c r="G28" s="12">
        <f>D28-E28</f>
        <v/>
      </c>
      <c r="H28" s="12">
        <f>C28+D28-B28</f>
        <v/>
      </c>
    </row>
    <row r="29">
      <c r="A29" s="14" t="n">
        <v>10</v>
      </c>
      <c r="B29" s="15">
        <f>E29+F29</f>
        <v/>
      </c>
      <c r="C29" s="15">
        <f>H28</f>
        <v/>
      </c>
      <c r="D29" s="15">
        <f>C29*$B$13</f>
        <v/>
      </c>
      <c r="E29" s="15">
        <f>$B$9</f>
        <v/>
      </c>
      <c r="F29" s="15">
        <f>$B$10</f>
        <v/>
      </c>
      <c r="G29" s="15">
        <f>D29-E29</f>
        <v/>
      </c>
      <c r="H29" s="15">
        <f>C29+D29-B29</f>
        <v/>
      </c>
    </row>
    <row r="30">
      <c r="A30" s="11" t="n">
        <v>11</v>
      </c>
      <c r="B30" s="12">
        <f>E30+F30</f>
        <v/>
      </c>
      <c r="C30" s="12">
        <f>H29</f>
        <v/>
      </c>
      <c r="D30" s="12">
        <f>C30*$B$13</f>
        <v/>
      </c>
      <c r="E30" s="12">
        <f>$B$9</f>
        <v/>
      </c>
      <c r="F30" s="12">
        <f>$B$10</f>
        <v/>
      </c>
      <c r="G30" s="12">
        <f>D30-E30</f>
        <v/>
      </c>
      <c r="H30" s="12">
        <f>C30+D30-B30</f>
        <v/>
      </c>
    </row>
    <row r="31">
      <c r="A31" s="14" t="n">
        <v>12</v>
      </c>
      <c r="B31" s="15">
        <f>E31+F31</f>
        <v/>
      </c>
      <c r="C31" s="15">
        <f>H30</f>
        <v/>
      </c>
      <c r="D31" s="15">
        <f>C31*$B$13</f>
        <v/>
      </c>
      <c r="E31" s="15">
        <f>$B$9</f>
        <v/>
      </c>
      <c r="F31" s="15">
        <f>$B$10</f>
        <v/>
      </c>
      <c r="G31" s="15">
        <f>D31-E31</f>
        <v/>
      </c>
      <c r="H31" s="15">
        <f>C31+D31-B31</f>
        <v/>
      </c>
    </row>
    <row r="32">
      <c r="A32" s="16" t="inlineStr">
        <is>
          <t>Total</t>
        </is>
      </c>
      <c r="B32" s="17">
        <f>SUM(B19:B31)</f>
        <v/>
      </c>
      <c r="C32" s="18" t="n"/>
      <c r="D32" s="17">
        <f>SUM(D19:D31)</f>
        <v/>
      </c>
      <c r="E32" s="17">
        <f>SUM(E19:E31)</f>
        <v/>
      </c>
      <c r="F32" s="17">
        <f>SUM(F19:F31)</f>
        <v/>
      </c>
      <c r="G32" s="17">
        <f>SUM(G19:G31)</f>
        <v/>
      </c>
      <c r="H32" s="18" t="n"/>
    </row>
    <row r="34" ht="22" customHeight="1">
      <c r="A34" s="2" t="inlineStr">
        <is>
          <t>Cek rekonsiliasi</t>
        </is>
      </c>
    </row>
    <row r="35">
      <c r="A35" s="3" t="inlineStr">
        <is>
          <t>Total pendapatan EIR = total bunga flat</t>
        </is>
      </c>
      <c r="D35" s="7">
        <f>D32</f>
        <v/>
      </c>
      <c r="E35" s="3" t="inlineStr">
        <is>
          <t>=</t>
        </is>
      </c>
      <c r="F35" s="7">
        <f>E32</f>
        <v/>
      </c>
      <c r="G35" s="16">
        <f>IF(ABS(D35-F35)&lt;1,"OK","Periksa")</f>
        <v/>
      </c>
    </row>
    <row r="36">
      <c r="A36" s="3" t="inlineStr">
        <is>
          <t>Total penyesuaian sepanjang tenor (harus 0)</t>
        </is>
      </c>
      <c r="D36" s="7">
        <f>G32</f>
        <v/>
      </c>
      <c r="E36" s="3" t="inlineStr">
        <is>
          <t>=</t>
        </is>
      </c>
      <c r="F36" s="7" t="n">
        <v>0</v>
      </c>
      <c r="G36" s="16">
        <f>IF(ABS(D36-F36)&lt;1,"OK","Periksa")</f>
        <v/>
      </c>
    </row>
    <row r="37">
      <c r="A37" s="3" t="inlineStr">
        <is>
          <t>Saldo akhir bulan terakhir (harus 0)</t>
        </is>
      </c>
      <c r="D37" s="7">
        <f>H31</f>
        <v/>
      </c>
      <c r="E37" s="3" t="inlineStr">
        <is>
          <t>=</t>
        </is>
      </c>
      <c r="F37" s="7" t="n">
        <v>0</v>
      </c>
      <c r="G37" s="16">
        <f>IF(ABS(D37-F37)&lt;1,"OK","Periksa")</f>
        <v/>
      </c>
    </row>
    <row r="38">
      <c r="A38" s="3" t="inlineStr">
        <is>
          <t>Total bunga flat = bunga × plafon</t>
        </is>
      </c>
      <c r="D38" s="7">
        <f>E32</f>
        <v/>
      </c>
      <c r="E38" s="3" t="inlineStr">
        <is>
          <t>=</t>
        </is>
      </c>
      <c r="F38" s="7">
        <f>B4*B6</f>
        <v/>
      </c>
      <c r="G38" s="16">
        <f>IF(ABS(D38-F38)&lt;1,"OK","Periksa")</f>
        <v/>
      </c>
    </row>
    <row r="40" ht="22" customHeight="1">
      <c r="A40" s="2" t="inlineStr">
        <is>
          <t>Jurnal penyesuaian per bulan</t>
        </is>
      </c>
    </row>
    <row r="41" ht="32" customHeight="1">
      <c r="A41" s="10" t="inlineStr">
        <is>
          <t>Bulan</t>
        </is>
      </c>
      <c r="B41" s="10" t="inlineStr">
        <is>
          <t>Debit: Penyesuaian EIR</t>
        </is>
      </c>
      <c r="C41" s="10" t="inlineStr">
        <is>
          <t>Kredit: Penyesuaian EIR</t>
        </is>
      </c>
      <c r="D41" s="10" t="inlineStr">
        <is>
          <t>Debit: Pendapatan bunga</t>
        </is>
      </c>
      <c r="E41" s="10" t="inlineStr">
        <is>
          <t>Kredit: Pendapatan bunga</t>
        </is>
      </c>
    </row>
    <row r="42">
      <c r="A42" s="11" t="n">
        <v>1</v>
      </c>
      <c r="B42" s="12">
        <f>IF(G20&gt;0,G20,0)</f>
        <v/>
      </c>
      <c r="C42" s="12">
        <f>IF(G20&lt;0,-G20,0)</f>
        <v/>
      </c>
      <c r="D42" s="12">
        <f>IF(G20&lt;0,-G20,0)</f>
        <v/>
      </c>
      <c r="E42" s="12">
        <f>IF(G20&gt;0,G20,0)</f>
        <v/>
      </c>
    </row>
    <row r="43">
      <c r="A43" s="14" t="n">
        <v>2</v>
      </c>
      <c r="B43" s="15">
        <f>IF(G21&gt;0,G21,0)</f>
        <v/>
      </c>
      <c r="C43" s="15">
        <f>IF(G21&lt;0,-G21,0)</f>
        <v/>
      </c>
      <c r="D43" s="15">
        <f>IF(G21&lt;0,-G21,0)</f>
        <v/>
      </c>
      <c r="E43" s="15">
        <f>IF(G21&gt;0,G21,0)</f>
        <v/>
      </c>
    </row>
    <row r="44">
      <c r="A44" s="11" t="n">
        <v>3</v>
      </c>
      <c r="B44" s="12">
        <f>IF(G22&gt;0,G22,0)</f>
        <v/>
      </c>
      <c r="C44" s="12">
        <f>IF(G22&lt;0,-G22,0)</f>
        <v/>
      </c>
      <c r="D44" s="12">
        <f>IF(G22&lt;0,-G22,0)</f>
        <v/>
      </c>
      <c r="E44" s="12">
        <f>IF(G22&gt;0,G22,0)</f>
        <v/>
      </c>
    </row>
    <row r="45">
      <c r="A45" s="14" t="n">
        <v>4</v>
      </c>
      <c r="B45" s="15">
        <f>IF(G23&gt;0,G23,0)</f>
        <v/>
      </c>
      <c r="C45" s="15">
        <f>IF(G23&lt;0,-G23,0)</f>
        <v/>
      </c>
      <c r="D45" s="15">
        <f>IF(G23&lt;0,-G23,0)</f>
        <v/>
      </c>
      <c r="E45" s="15">
        <f>IF(G23&gt;0,G23,0)</f>
        <v/>
      </c>
    </row>
    <row r="46">
      <c r="A46" s="11" t="n">
        <v>5</v>
      </c>
      <c r="B46" s="12">
        <f>IF(G24&gt;0,G24,0)</f>
        <v/>
      </c>
      <c r="C46" s="12">
        <f>IF(G24&lt;0,-G24,0)</f>
        <v/>
      </c>
      <c r="D46" s="12">
        <f>IF(G24&lt;0,-G24,0)</f>
        <v/>
      </c>
      <c r="E46" s="12">
        <f>IF(G24&gt;0,G24,0)</f>
        <v/>
      </c>
    </row>
    <row r="47">
      <c r="A47" s="14" t="n">
        <v>6</v>
      </c>
      <c r="B47" s="15">
        <f>IF(G25&gt;0,G25,0)</f>
        <v/>
      </c>
      <c r="C47" s="15">
        <f>IF(G25&lt;0,-G25,0)</f>
        <v/>
      </c>
      <c r="D47" s="15">
        <f>IF(G25&lt;0,-G25,0)</f>
        <v/>
      </c>
      <c r="E47" s="15">
        <f>IF(G25&gt;0,G25,0)</f>
        <v/>
      </c>
    </row>
    <row r="48">
      <c r="A48" s="11" t="n">
        <v>7</v>
      </c>
      <c r="B48" s="12">
        <f>IF(G26&gt;0,G26,0)</f>
        <v/>
      </c>
      <c r="C48" s="12">
        <f>IF(G26&lt;0,-G26,0)</f>
        <v/>
      </c>
      <c r="D48" s="12">
        <f>IF(G26&lt;0,-G26,0)</f>
        <v/>
      </c>
      <c r="E48" s="12">
        <f>IF(G26&gt;0,G26,0)</f>
        <v/>
      </c>
    </row>
    <row r="49">
      <c r="A49" s="14" t="n">
        <v>8</v>
      </c>
      <c r="B49" s="15">
        <f>IF(G27&gt;0,G27,0)</f>
        <v/>
      </c>
      <c r="C49" s="15">
        <f>IF(G27&lt;0,-G27,0)</f>
        <v/>
      </c>
      <c r="D49" s="15">
        <f>IF(G27&lt;0,-G27,0)</f>
        <v/>
      </c>
      <c r="E49" s="15">
        <f>IF(G27&gt;0,G27,0)</f>
        <v/>
      </c>
    </row>
    <row r="50">
      <c r="A50" s="11" t="n">
        <v>9</v>
      </c>
      <c r="B50" s="12">
        <f>IF(G28&gt;0,G28,0)</f>
        <v/>
      </c>
      <c r="C50" s="12">
        <f>IF(G28&lt;0,-G28,0)</f>
        <v/>
      </c>
      <c r="D50" s="12">
        <f>IF(G28&lt;0,-G28,0)</f>
        <v/>
      </c>
      <c r="E50" s="12">
        <f>IF(G28&gt;0,G28,0)</f>
        <v/>
      </c>
    </row>
    <row r="51">
      <c r="A51" s="14" t="n">
        <v>10</v>
      </c>
      <c r="B51" s="15">
        <f>IF(G29&gt;0,G29,0)</f>
        <v/>
      </c>
      <c r="C51" s="15">
        <f>IF(G29&lt;0,-G29,0)</f>
        <v/>
      </c>
      <c r="D51" s="15">
        <f>IF(G29&lt;0,-G29,0)</f>
        <v/>
      </c>
      <c r="E51" s="15">
        <f>IF(G29&gt;0,G29,0)</f>
        <v/>
      </c>
    </row>
    <row r="52">
      <c r="A52" s="11" t="n">
        <v>11</v>
      </c>
      <c r="B52" s="12">
        <f>IF(G30&gt;0,G30,0)</f>
        <v/>
      </c>
      <c r="C52" s="12">
        <f>IF(G30&lt;0,-G30,0)</f>
        <v/>
      </c>
      <c r="D52" s="12">
        <f>IF(G30&lt;0,-G30,0)</f>
        <v/>
      </c>
      <c r="E52" s="12">
        <f>IF(G30&gt;0,G30,0)</f>
        <v/>
      </c>
    </row>
    <row r="53">
      <c r="A53" s="14" t="n">
        <v>12</v>
      </c>
      <c r="B53" s="15">
        <f>IF(G31&gt;0,G31,0)</f>
        <v/>
      </c>
      <c r="C53" s="15">
        <f>IF(G31&lt;0,-G31,0)</f>
        <v/>
      </c>
      <c r="D53" s="15">
        <f>IF(G31&lt;0,-G31,0)</f>
        <v/>
      </c>
      <c r="E53" s="15">
        <f>IF(G31&gt;0,G31,0)</f>
        <v/>
      </c>
    </row>
    <row r="54">
      <c r="A54" s="16" t="inlineStr">
        <is>
          <t>Total</t>
        </is>
      </c>
      <c r="B54" s="17">
        <f>SUM(B42:B53)</f>
        <v/>
      </c>
      <c r="C54" s="17">
        <f>SUM(C42:C53)</f>
        <v/>
      </c>
      <c r="D54" s="17">
        <f>SUM(D42:D53)</f>
        <v/>
      </c>
      <c r="E54" s="17">
        <f>SUM(E42:E53)</f>
        <v/>
      </c>
    </row>
    <row r="56">
      <c r="A56" s="19" t="inlineStr">
        <is>
          <t>Cara membaca</t>
        </is>
      </c>
    </row>
    <row r="57">
      <c r="A57" s="3" t="inlineStr">
        <is>
          <t>Penyesuaian positif: Dr Penyesuaian EIR / Cr Pendapatan bunga kredit (menambah pendapatan).</t>
        </is>
      </c>
    </row>
    <row r="58">
      <c r="A58" s="3" t="inlineStr">
        <is>
          <t>Penyesuaian negatif: jurnal dibalik — Dr Pendapatan bunga / Cr Penyesuaian EIR (mengurangi pendapatan).</t>
        </is>
      </c>
    </row>
    <row r="59">
      <c r="A59" s="3" t="inlineStr">
        <is>
          <t>Total pendapatan 12 bulan tetap sama; yang bergeser hanya waktu pengakuannya.</t>
        </is>
      </c>
    </row>
  </sheetData>
  <mergeCells count="5">
    <mergeCell ref="A40:E40"/>
    <mergeCell ref="A17:H17"/>
    <mergeCell ref="A1:H1"/>
    <mergeCell ref="A3:B3"/>
    <mergeCell ref="A34:H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18" customWidth="1" min="3" max="3"/>
    <col width="18" customWidth="1" min="4" max="4"/>
    <col width="18" customWidth="1" min="5" max="5"/>
    <col width="17" customWidth="1" min="6" max="6"/>
    <col width="17" customWidth="1" min="7" max="7"/>
    <col width="18" customWidth="1" min="8" max="8"/>
  </cols>
  <sheetData>
    <row r="1" ht="30" customHeight="1">
      <c r="A1" s="1" t="inlineStr">
        <is>
          <t>Simulasi Amortisasi Provisi — Pokok Dilunasi di Akhir</t>
        </is>
      </c>
    </row>
    <row r="3" ht="22" customHeight="1">
      <c r="A3" s="2" t="inlineStr">
        <is>
          <t>Parameter akad (ubah sel tosca)</t>
        </is>
      </c>
    </row>
    <row r="4">
      <c r="A4" s="3" t="inlineStr">
        <is>
          <t>Plafon kredit (Rp)</t>
        </is>
      </c>
      <c r="B4" s="4" t="n">
        <v>564000000</v>
      </c>
    </row>
    <row r="5">
      <c r="A5" s="3" t="inlineStr">
        <is>
          <t>Jangka waktu (bulan)</t>
        </is>
      </c>
      <c r="B5" s="5" t="n">
        <v>12</v>
      </c>
    </row>
    <row r="6">
      <c r="A6" s="3" t="inlineStr">
        <is>
          <t>Bunga kontraktual per tahun</t>
        </is>
      </c>
      <c r="B6" s="6" t="n">
        <v>0.22</v>
      </c>
    </row>
    <row r="7">
      <c r="A7" s="3" t="inlineStr">
        <is>
          <t>Provisi (Rp)</t>
        </is>
      </c>
      <c r="B7" s="4" t="n">
        <v>5640000</v>
      </c>
    </row>
    <row r="8">
      <c r="A8" s="3" t="inlineStr">
        <is>
          <t>Biaya transaksi (Rp)</t>
        </is>
      </c>
      <c r="B8" s="4" t="n">
        <v>0</v>
      </c>
    </row>
    <row r="9">
      <c r="A9" s="3" t="inlineStr">
        <is>
          <t>Bunga tagihan per bulan (Rp)</t>
        </is>
      </c>
      <c r="B9" s="7">
        <f>B4*B6/12</f>
        <v/>
      </c>
    </row>
    <row r="10">
      <c r="A10" s="3" t="inlineStr">
        <is>
          <t>Provisi sebagai % plafon</t>
        </is>
      </c>
      <c r="B10" s="9">
        <f>B7/B4</f>
        <v/>
      </c>
    </row>
    <row r="11">
      <c r="A11" s="3" t="inlineStr">
        <is>
          <t>Dana bersih diterima bank (Rp)</t>
        </is>
      </c>
      <c r="B11" s="7">
        <f>B4-B7-B8</f>
        <v/>
      </c>
    </row>
    <row r="12">
      <c r="A12" s="3" t="inlineStr">
        <is>
          <t>EIR per bulan (hasil IRR)</t>
        </is>
      </c>
      <c r="B12" s="8">
        <f>IRR(B19:B31)</f>
        <v/>
      </c>
    </row>
    <row r="13">
      <c r="A13" s="3" t="inlineStr">
        <is>
          <t>EIR tahunan — nominal</t>
        </is>
      </c>
      <c r="B13" s="9">
        <f>B12*12</f>
        <v/>
      </c>
    </row>
    <row r="14">
      <c r="A14" s="3" t="inlineStr">
        <is>
          <t>EIR tahunan — efektif</t>
        </is>
      </c>
      <c r="B14" s="9">
        <f>(1+B12)^B5-1</f>
        <v/>
      </c>
    </row>
    <row r="17" ht="22" customHeight="1">
      <c r="A17" s="2" t="inlineStr">
        <is>
          <t>Tabel amortisasi provisi (rumus hidup)</t>
        </is>
      </c>
    </row>
    <row r="18" ht="32" customHeight="1">
      <c r="A18" s="10" t="inlineStr">
        <is>
          <t>Bulan</t>
        </is>
      </c>
      <c r="B18" s="10" t="inlineStr">
        <is>
          <t>Arus kas</t>
        </is>
      </c>
      <c r="C18" s="10" t="inlineStr">
        <is>
          <t>Saldo awal</t>
        </is>
      </c>
      <c r="D18" s="10" t="inlineStr">
        <is>
          <t>Pendapatan EIR</t>
        </is>
      </c>
      <c r="E18" s="10" t="inlineStr">
        <is>
          <t>Bunga tagihan</t>
        </is>
      </c>
      <c r="F18" s="10" t="inlineStr">
        <is>
          <t>Pelunasan pokok</t>
        </is>
      </c>
      <c r="G18" s="10" t="inlineStr">
        <is>
          <t>Penyesuaian</t>
        </is>
      </c>
      <c r="H18" s="10" t="inlineStr">
        <is>
          <t>Saldo akhir</t>
        </is>
      </c>
    </row>
    <row r="19">
      <c r="A19" s="11" t="n">
        <v>0</v>
      </c>
      <c r="B19" s="12">
        <f>-$B$11</f>
        <v/>
      </c>
      <c r="C19" s="13" t="n"/>
      <c r="D19" s="13" t="n"/>
      <c r="E19" s="13" t="n"/>
      <c r="F19" s="13" t="n"/>
      <c r="G19" s="13" t="n"/>
      <c r="H19" s="12">
        <f>$B$11</f>
        <v/>
      </c>
    </row>
    <row r="20">
      <c r="A20" s="11" t="n">
        <v>1</v>
      </c>
      <c r="B20" s="12">
        <f>E20+F20</f>
        <v/>
      </c>
      <c r="C20" s="12">
        <f>H19</f>
        <v/>
      </c>
      <c r="D20" s="12">
        <f>C20*$B$12</f>
        <v/>
      </c>
      <c r="E20" s="12">
        <f>$B$9</f>
        <v/>
      </c>
      <c r="F20" s="12" t="n">
        <v>0</v>
      </c>
      <c r="G20" s="12">
        <f>D20-E20</f>
        <v/>
      </c>
      <c r="H20" s="12">
        <f>C20+D20-B20</f>
        <v/>
      </c>
    </row>
    <row r="21">
      <c r="A21" s="14" t="n">
        <v>2</v>
      </c>
      <c r="B21" s="15">
        <f>E21+F21</f>
        <v/>
      </c>
      <c r="C21" s="15">
        <f>H20</f>
        <v/>
      </c>
      <c r="D21" s="15">
        <f>C21*$B$12</f>
        <v/>
      </c>
      <c r="E21" s="15">
        <f>$B$9</f>
        <v/>
      </c>
      <c r="F21" s="15" t="n">
        <v>0</v>
      </c>
      <c r="G21" s="15">
        <f>D21-E21</f>
        <v/>
      </c>
      <c r="H21" s="15">
        <f>C21+D21-B21</f>
        <v/>
      </c>
    </row>
    <row r="22">
      <c r="A22" s="11" t="n">
        <v>3</v>
      </c>
      <c r="B22" s="12">
        <f>E22+F22</f>
        <v/>
      </c>
      <c r="C22" s="12">
        <f>H21</f>
        <v/>
      </c>
      <c r="D22" s="12">
        <f>C22*$B$12</f>
        <v/>
      </c>
      <c r="E22" s="12">
        <f>$B$9</f>
        <v/>
      </c>
      <c r="F22" s="12" t="n">
        <v>0</v>
      </c>
      <c r="G22" s="12">
        <f>D22-E22</f>
        <v/>
      </c>
      <c r="H22" s="12">
        <f>C22+D22-B22</f>
        <v/>
      </c>
    </row>
    <row r="23">
      <c r="A23" s="14" t="n">
        <v>4</v>
      </c>
      <c r="B23" s="15">
        <f>E23+F23</f>
        <v/>
      </c>
      <c r="C23" s="15">
        <f>H22</f>
        <v/>
      </c>
      <c r="D23" s="15">
        <f>C23*$B$12</f>
        <v/>
      </c>
      <c r="E23" s="15">
        <f>$B$9</f>
        <v/>
      </c>
      <c r="F23" s="15" t="n">
        <v>0</v>
      </c>
      <c r="G23" s="15">
        <f>D23-E23</f>
        <v/>
      </c>
      <c r="H23" s="15">
        <f>C23+D23-B23</f>
        <v/>
      </c>
    </row>
    <row r="24">
      <c r="A24" s="11" t="n">
        <v>5</v>
      </c>
      <c r="B24" s="12">
        <f>E24+F24</f>
        <v/>
      </c>
      <c r="C24" s="12">
        <f>H23</f>
        <v/>
      </c>
      <c r="D24" s="12">
        <f>C24*$B$12</f>
        <v/>
      </c>
      <c r="E24" s="12">
        <f>$B$9</f>
        <v/>
      </c>
      <c r="F24" s="12" t="n">
        <v>0</v>
      </c>
      <c r="G24" s="12">
        <f>D24-E24</f>
        <v/>
      </c>
      <c r="H24" s="12">
        <f>C24+D24-B24</f>
        <v/>
      </c>
    </row>
    <row r="25">
      <c r="A25" s="14" t="n">
        <v>6</v>
      </c>
      <c r="B25" s="15">
        <f>E25+F25</f>
        <v/>
      </c>
      <c r="C25" s="15">
        <f>H24</f>
        <v/>
      </c>
      <c r="D25" s="15">
        <f>C25*$B$12</f>
        <v/>
      </c>
      <c r="E25" s="15">
        <f>$B$9</f>
        <v/>
      </c>
      <c r="F25" s="15" t="n">
        <v>0</v>
      </c>
      <c r="G25" s="15">
        <f>D25-E25</f>
        <v/>
      </c>
      <c r="H25" s="15">
        <f>C25+D25-B25</f>
        <v/>
      </c>
    </row>
    <row r="26">
      <c r="A26" s="11" t="n">
        <v>7</v>
      </c>
      <c r="B26" s="12">
        <f>E26+F26</f>
        <v/>
      </c>
      <c r="C26" s="12">
        <f>H25</f>
        <v/>
      </c>
      <c r="D26" s="12">
        <f>C26*$B$12</f>
        <v/>
      </c>
      <c r="E26" s="12">
        <f>$B$9</f>
        <v/>
      </c>
      <c r="F26" s="12" t="n">
        <v>0</v>
      </c>
      <c r="G26" s="12">
        <f>D26-E26</f>
        <v/>
      </c>
      <c r="H26" s="12">
        <f>C26+D26-B26</f>
        <v/>
      </c>
    </row>
    <row r="27">
      <c r="A27" s="14" t="n">
        <v>8</v>
      </c>
      <c r="B27" s="15">
        <f>E27+F27</f>
        <v/>
      </c>
      <c r="C27" s="15">
        <f>H26</f>
        <v/>
      </c>
      <c r="D27" s="15">
        <f>C27*$B$12</f>
        <v/>
      </c>
      <c r="E27" s="15">
        <f>$B$9</f>
        <v/>
      </c>
      <c r="F27" s="15" t="n">
        <v>0</v>
      </c>
      <c r="G27" s="15">
        <f>D27-E27</f>
        <v/>
      </c>
      <c r="H27" s="15">
        <f>C27+D27-B27</f>
        <v/>
      </c>
    </row>
    <row r="28">
      <c r="A28" s="11" t="n">
        <v>9</v>
      </c>
      <c r="B28" s="12">
        <f>E28+F28</f>
        <v/>
      </c>
      <c r="C28" s="12">
        <f>H27</f>
        <v/>
      </c>
      <c r="D28" s="12">
        <f>C28*$B$12</f>
        <v/>
      </c>
      <c r="E28" s="12">
        <f>$B$9</f>
        <v/>
      </c>
      <c r="F28" s="12" t="n">
        <v>0</v>
      </c>
      <c r="G28" s="12">
        <f>D28-E28</f>
        <v/>
      </c>
      <c r="H28" s="12">
        <f>C28+D28-B28</f>
        <v/>
      </c>
    </row>
    <row r="29">
      <c r="A29" s="14" t="n">
        <v>10</v>
      </c>
      <c r="B29" s="15">
        <f>E29+F29</f>
        <v/>
      </c>
      <c r="C29" s="15">
        <f>H28</f>
        <v/>
      </c>
      <c r="D29" s="15">
        <f>C29*$B$12</f>
        <v/>
      </c>
      <c r="E29" s="15">
        <f>$B$9</f>
        <v/>
      </c>
      <c r="F29" s="15" t="n">
        <v>0</v>
      </c>
      <c r="G29" s="15">
        <f>D29-E29</f>
        <v/>
      </c>
      <c r="H29" s="15">
        <f>C29+D29-B29</f>
        <v/>
      </c>
    </row>
    <row r="30">
      <c r="A30" s="11" t="n">
        <v>11</v>
      </c>
      <c r="B30" s="12">
        <f>E30+F30</f>
        <v/>
      </c>
      <c r="C30" s="12">
        <f>H29</f>
        <v/>
      </c>
      <c r="D30" s="12">
        <f>C30*$B$12</f>
        <v/>
      </c>
      <c r="E30" s="12">
        <f>$B$9</f>
        <v/>
      </c>
      <c r="F30" s="12" t="n">
        <v>0</v>
      </c>
      <c r="G30" s="12">
        <f>D30-E30</f>
        <v/>
      </c>
      <c r="H30" s="12">
        <f>C30+D30-B30</f>
        <v/>
      </c>
    </row>
    <row r="31">
      <c r="A31" s="14" t="n">
        <v>12</v>
      </c>
      <c r="B31" s="15">
        <f>E31+F31</f>
        <v/>
      </c>
      <c r="C31" s="15">
        <f>H30</f>
        <v/>
      </c>
      <c r="D31" s="15">
        <f>C31*$B$12</f>
        <v/>
      </c>
      <c r="E31" s="15">
        <f>$B$9</f>
        <v/>
      </c>
      <c r="F31" s="15">
        <f>$B$4</f>
        <v/>
      </c>
      <c r="G31" s="15">
        <f>D31-E31</f>
        <v/>
      </c>
      <c r="H31" s="15">
        <f>C31+D31-B31</f>
        <v/>
      </c>
    </row>
    <row r="32">
      <c r="A32" s="16" t="inlineStr">
        <is>
          <t>Total</t>
        </is>
      </c>
      <c r="B32" s="17">
        <f>SUM(B19:B31)</f>
        <v/>
      </c>
      <c r="C32" s="18" t="n"/>
      <c r="D32" s="17">
        <f>SUM(D19:D31)</f>
        <v/>
      </c>
      <c r="E32" s="17">
        <f>SUM(E19:E31)</f>
        <v/>
      </c>
      <c r="F32" s="17">
        <f>SUM(F19:F31)</f>
        <v/>
      </c>
      <c r="G32" s="17">
        <f>SUM(G19:G31)</f>
        <v/>
      </c>
      <c r="H32" s="18" t="n"/>
    </row>
    <row r="34" ht="22" customHeight="1">
      <c r="A34" s="2" t="inlineStr">
        <is>
          <t>Cek rekonsiliasi</t>
        </is>
      </c>
    </row>
    <row r="35">
      <c r="A35" s="3" t="inlineStr">
        <is>
          <t>Total penyesuaian = total provisi</t>
        </is>
      </c>
      <c r="D35" s="7">
        <f>G32</f>
        <v/>
      </c>
      <c r="E35" s="3" t="inlineStr">
        <is>
          <t>=</t>
        </is>
      </c>
      <c r="F35" s="7">
        <f>B7</f>
        <v/>
      </c>
      <c r="G35" s="16">
        <f>IF(ABS(D35-F35)&lt;1,"OK","Periksa")</f>
        <v/>
      </c>
    </row>
    <row r="36">
      <c r="A36" s="3" t="inlineStr">
        <is>
          <t>Total pendapatan EIR = bunga tagihan + provisi</t>
        </is>
      </c>
      <c r="D36" s="7">
        <f>D32</f>
        <v/>
      </c>
      <c r="E36" s="3" t="inlineStr">
        <is>
          <t>=</t>
        </is>
      </c>
      <c r="F36" s="7">
        <f>E32+B7</f>
        <v/>
      </c>
      <c r="G36" s="16">
        <f>IF(ABS(D36-F36)&lt;1,"OK","Periksa")</f>
        <v/>
      </c>
    </row>
    <row r="37">
      <c r="A37" s="3" t="inlineStr">
        <is>
          <t>Saldo akhir bulan terakhir (harus 0)</t>
        </is>
      </c>
      <c r="D37" s="7">
        <f>H31</f>
        <v/>
      </c>
      <c r="G37" s="16">
        <f>IF(ABS(D37)&lt;1,"OK","Periksa")</f>
        <v/>
      </c>
    </row>
    <row r="39">
      <c r="A39" s="19" t="inlineStr">
        <is>
          <t>Cara membaca</t>
        </is>
      </c>
    </row>
    <row r="40">
      <c r="A40" s="3" t="inlineStr">
        <is>
          <t>Setiap bulan provisi diamortisasi lewat jurnal penyesuaian sebesar pendapatan EIR dikurangi bunga tagihan.</t>
        </is>
      </c>
    </row>
    <row r="41">
      <c r="A41" s="3" t="inlineStr">
        <is>
          <t>Pada bulan ke-12 saldo akhir kembali nol dan seluruh provisi sudah menjadi pendapatan bunga.</t>
        </is>
      </c>
    </row>
  </sheetData>
  <mergeCells count="4">
    <mergeCell ref="A34:H34"/>
    <mergeCell ref="A3:B3"/>
    <mergeCell ref="A17:H17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2026-10-22T22:27:11Z</dcterms:created>
  <dcterms:modified xmlns:dcterms="http://purl.org/dc/terms/" xmlns:xsi="http://www.w3.org/2001/XMLSchema-instance" xsi:type="dcterms:W3CDTF">2026-10-22T22:27:11Z</dcterms:modified>
</cp:coreProperties>
</file>