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duan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Data Anggota" sheetId="3" state="visible" r:id="rId3"/>
    <sheet xmlns:r="http://schemas.openxmlformats.org/officeDocument/2006/relationships" name="Hitung SHU" sheetId="4" state="visible" r:id="rId4"/>
    <sheet xmlns:r="http://schemas.openxmlformats.org/officeDocument/2006/relationships" name="Rekapitulasi" sheetId="5" state="visible" r:id="rId5"/>
    <sheet xmlns:r="http://schemas.openxmlformats.org/officeDocument/2006/relationships" name="Rekonsiliasi Bagi Hasi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%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i val="1"/>
      <color rgb="FF64748B"/>
      <sz val="10.5"/>
    </font>
    <font>
      <name val="Calibri"/>
      <b val="1"/>
      <color rgb="FFFFFFFF"/>
      <sz val="11.5"/>
    </font>
    <font>
      <name val="Calibri"/>
      <color rgb="FF475569"/>
      <sz val="10.5"/>
    </font>
    <font>
      <name val="Calibri"/>
      <b val="1"/>
      <color rgb="FF002045"/>
      <sz val="10.5"/>
    </font>
    <font>
      <name val="Calibri"/>
      <b val="1"/>
      <color rgb="FF002045"/>
      <sz val="11"/>
    </font>
    <font>
      <name val="Calibri"/>
      <color rgb="FF64748B"/>
      <sz val="9.5"/>
    </font>
    <font>
      <name val="Calibri"/>
      <b val="1"/>
      <color rgb="FFB45309"/>
      <sz val="10.5"/>
    </font>
  </fonts>
  <fills count="10">
    <fill>
      <patternFill/>
    </fill>
    <fill>
      <patternFill patternType="gray125"/>
    </fill>
    <fill>
      <patternFill patternType="solid">
        <fgColor rgb="FF002045"/>
      </patternFill>
    </fill>
    <fill>
      <patternFill patternType="solid">
        <fgColor rgb="FF13696A"/>
      </patternFill>
    </fill>
    <fill>
      <patternFill patternType="solid">
        <fgColor rgb="FFF7FAFC"/>
      </patternFill>
    </fill>
    <fill>
      <patternFill patternType="solid">
        <fgColor rgb="FFF0FAFA"/>
      </patternFill>
    </fill>
    <fill>
      <patternFill patternType="solid">
        <fgColor rgb="FFF8FAFC"/>
      </patternFill>
    </fill>
    <fill>
      <patternFill patternType="solid">
        <fgColor rgb="FFFFF7E6"/>
      </patternFill>
    </fill>
    <fill>
      <patternFill patternType="solid">
        <fgColor rgb="FFFFF7ED"/>
      </patternFill>
    </fill>
    <fill>
      <patternFill patternType="solid">
        <fgColor rgb="FFEAF7F7"/>
      </patternFill>
    </fill>
  </fills>
  <borders count="4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border>
      <left style="thin">
        <color rgb="FFF0C36D"/>
      </left>
      <right style="thin">
        <color rgb="FFF0C36D"/>
      </right>
      <top style="thin">
        <color rgb="FFF0C36D"/>
      </top>
      <bottom style="thin">
        <color rgb="FFF0C36D"/>
      </bottom>
    </border>
    <border>
      <left style="thin">
        <color rgb="FFE2E8F0"/>
      </left>
      <right style="thin">
        <color rgb="FFE2E8F0"/>
      </right>
      <top style="double">
        <color rgb="FF1A365D"/>
      </top>
      <bottom style="thin">
        <color rgb="FFE2E8F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3" borderId="0" applyAlignment="1" pivotButton="0" quotePrefix="0" xfId="0">
      <alignment vertical="center" indent="1"/>
    </xf>
    <xf numFmtId="0" fontId="4" fillId="4" borderId="0" applyAlignment="1" pivotButton="0" quotePrefix="0" xfId="0">
      <alignment vertical="center" wrapText="1" indent="1"/>
    </xf>
    <xf numFmtId="0" fontId="5" fillId="5" borderId="1" pivotButton="0" quotePrefix="0" xfId="0"/>
    <xf numFmtId="0" fontId="4" fillId="0" borderId="1" applyAlignment="1" pivotButton="0" quotePrefix="0" xfId="0">
      <alignment vertical="center" wrapText="1" indent="1"/>
    </xf>
    <xf numFmtId="0" fontId="5" fillId="6" borderId="1" applyAlignment="1" pivotButton="0" quotePrefix="0" xfId="0">
      <alignment horizontal="center" vertical="center" wrapText="1"/>
    </xf>
    <xf numFmtId="0" fontId="4" fillId="0" borderId="1" pivotButton="0" quotePrefix="0" xfId="0"/>
    <xf numFmtId="3" fontId="6" fillId="7" borderId="2" pivotButton="0" quotePrefix="0" xfId="0"/>
    <xf numFmtId="0" fontId="4" fillId="0" borderId="1" applyAlignment="1" pivotButton="0" quotePrefix="0" xfId="0">
      <alignment horizontal="center" vertical="center"/>
    </xf>
    <xf numFmtId="0" fontId="7" fillId="0" borderId="1" pivotButton="0" quotePrefix="0" xfId="0"/>
    <xf numFmtId="10" fontId="6" fillId="7" borderId="2" pivotButton="0" quotePrefix="0" xfId="0"/>
    <xf numFmtId="0" fontId="8" fillId="8" borderId="0" applyAlignment="1" pivotButton="0" quotePrefix="0" xfId="0">
      <alignment vertical="center" wrapText="1" indent="1"/>
    </xf>
    <xf numFmtId="0" fontId="5" fillId="6" borderId="1" applyAlignment="1" pivotButton="0" quotePrefix="0" xfId="0">
      <alignment horizontal="center" vertical="center"/>
    </xf>
    <xf numFmtId="3" fontId="5" fillId="5" borderId="1" pivotButton="0" quotePrefix="0" xfId="0"/>
    <xf numFmtId="0" fontId="4" fillId="5" borderId="1" applyAlignment="1" pivotButton="0" quotePrefix="0" xfId="0">
      <alignment horizontal="center" vertical="center"/>
    </xf>
    <xf numFmtId="0" fontId="7" fillId="5" borderId="1" pivotButton="0" quotePrefix="0" xfId="0"/>
    <xf numFmtId="0" fontId="5" fillId="0" borderId="1" pivotButton="0" quotePrefix="0" xfId="0"/>
    <xf numFmtId="10" fontId="5" fillId="0" borderId="1" pivotButton="0" quotePrefix="0" xfId="0"/>
    <xf numFmtId="3" fontId="5" fillId="0" borderId="1" pivotButton="0" quotePrefix="0" xfId="0"/>
    <xf numFmtId="1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pivotButton="0" quotePrefix="0" xfId="0"/>
    <xf numFmtId="0" fontId="4" fillId="9" borderId="1" pivotButton="0" quotePrefix="0" xfId="0"/>
    <xf numFmtId="0" fontId="5" fillId="9" borderId="1" applyAlignment="1" pivotButton="0" quotePrefix="0" xfId="0">
      <alignment horizontal="center" vertical="center"/>
    </xf>
    <xf numFmtId="0" fontId="5" fillId="9" borderId="1" pivotButton="0" quotePrefix="0" xfId="0"/>
    <xf numFmtId="3" fontId="5" fillId="9" borderId="3" pivotButton="0" quotePrefix="0" xfId="0"/>
    <xf numFmtId="164" fontId="4" fillId="0" borderId="1" pivotButton="0" quotePrefix="0" xfId="0"/>
    <xf numFmtId="0" fontId="4" fillId="9" borderId="3" pivotButton="0" quotePrefix="0" xfId="0"/>
    <xf numFmtId="0" fontId="5" fillId="9" borderId="3" applyAlignment="1" pivotButton="0" quotePrefix="0" xfId="0">
      <alignment horizontal="center" vertical="center"/>
    </xf>
    <xf numFmtId="164" fontId="5" fillId="9" borderId="3" pivotButton="0" quotePrefix="0" xfId="0"/>
    <xf numFmtId="10" fontId="4" fillId="0" borderId="1" pivotButton="0" quotePrefix="0" xfId="0"/>
    <xf numFmtId="10" fontId="5" fillId="5" borderId="1" pivotButton="0" quotePrefix="0" xfId="0"/>
    <xf numFmtId="3" fontId="6" fillId="7" borderId="1" pivotButton="0" quotePrefix="0" xfId="0"/>
  </cellXfs>
  <cellStyles count="1">
    <cellStyle name="Normal" xfId="0" builtinId="0" hidden="0"/>
  </cellStyles>
  <dxfs count="2">
    <dxf>
      <font>
        <b val="1"/>
        <color rgb="FF991B1B"/>
      </font>
      <fill>
        <patternFill patternType="solid">
          <fgColor rgb="FFFEF2F2"/>
        </patternFill>
      </fill>
    </dxf>
    <dxf>
      <font>
        <b val="1"/>
        <color rgb="FF15803D"/>
      </font>
      <fill>
        <patternFill patternType="solid">
          <fgColor rgb="FFDDF7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2045"/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34" customWidth="1" min="6" max="6"/>
  </cols>
  <sheetData>
    <row r="1" ht="30" customHeight="1">
      <c r="A1" s="1" t="inlineStr">
        <is>
          <t>Template Perhitungan Sisa Hasil Usaha (SHU) Koperasi</t>
        </is>
      </c>
    </row>
    <row r="2" ht="18" customHeight="1">
      <c r="A2" s="2" t="inlineStr">
        <is>
          <t>Heasoft — workbook pendamping artikel "SHU Koperasi: Dari Mana Asalnya, Siapa yang Berhak, dan Cara Menghitungnya"</t>
        </is>
      </c>
    </row>
    <row r="4" ht="22" customHeight="1">
      <c r="A4" s="3" t="inlineStr">
        <is>
          <t>A. Cara memakai workbook ini</t>
        </is>
      </c>
    </row>
    <row r="5" ht="32" customHeight="1">
      <c r="A5" s="4" t="inlineStr">
        <is>
          <t>Sel berwarna kuning pada lembar Parameter adalah sel masukan. Ubah nilainya, lalu seluruh angka pada lembar Hitung SHU dan Rekapitulasi ikut berubah secara otomatis — tidak ada angka hasil yang diketik manual.</t>
        </is>
      </c>
    </row>
    <row r="6" ht="32" customHeight="1">
      <c r="A6" s="4" t="inlineStr">
        <is>
          <t>Lembar Data Anggota berisi 20 anggota contoh dengan nama teranonim. Ganti barisnya dengan daftar anggota sebenarnya: tempel data Anda ke baris 5, lalu perbarui rumus pada baris total di bawah.</t>
        </is>
      </c>
    </row>
    <row r="7" ht="32" customHeight="1">
      <c r="A7" s="4" t="inlineStr">
        <is>
          <t>Semua angka dalam rupiah penuh, tanpa pembulatan ribuan. Bila Anda membulatkan ke ribuan, ubah nilai Minimum pembulatan pada Parameter dan sesuaikan kolom pembulatan di Hitung SHU.</t>
        </is>
      </c>
    </row>
    <row r="8" ht="22" customHeight="1">
      <c r="A8" s="3" t="inlineStr">
        <is>
          <t>B. Isi tiap lembar</t>
        </is>
      </c>
    </row>
    <row r="9" ht="28" customHeight="1">
      <c r="A9" s="5" t="inlineStr">
        <is>
          <t>Parameter</t>
        </is>
      </c>
      <c r="B9" s="6" t="inlineStr">
        <is>
          <t>Masukan dan turunan: SHU bruto, pajak, dana cadangan, porsi pendidikan, dan bobot alokasi dua basis.</t>
        </is>
      </c>
    </row>
    <row r="10" ht="28" customHeight="1">
      <c r="A10" s="5" t="inlineStr">
        <is>
          <t>Data Anggota</t>
        </is>
      </c>
      <c r="B10" s="6" t="inlineStr">
        <is>
          <t>Basis per anggota: rata-rata saldo simpanan dan akrual jasa usaha sepanjang tahun buku.</t>
        </is>
      </c>
    </row>
    <row r="11" ht="28" customHeight="1">
      <c r="A11" s="5" t="inlineStr">
        <is>
          <t>Hitung SHU</t>
        </is>
      </c>
      <c r="B11" s="6" t="inlineStr">
        <is>
          <t>Perhitungan proporsi dan SHU akhir setiap anggota, plus rekonsiliasi ke total yang diputuskan RAT.</t>
        </is>
      </c>
    </row>
    <row r="12" ht="28" customHeight="1">
      <c r="A12" s="5" t="inlineStr">
        <is>
          <t>Rekapitulasi</t>
        </is>
      </c>
      <c r="B12" s="6" t="inlineStr">
        <is>
          <t>Ringkasan komponen SHU dalam dua bentuk terpisah: nominal (Rp) dan persentase (%).</t>
        </is>
      </c>
    </row>
    <row r="13" ht="28" customHeight="1">
      <c r="A13" s="5" t="inlineStr">
        <is>
          <t>Rekonsiliasi Bagi Hasil</t>
        </is>
      </c>
      <c r="B13" s="6" t="inlineStr">
        <is>
          <t>Nilai akrual versus kas bagi hasil KSPPS sesuai Lampiran I Permenkop 2/2024.</t>
        </is>
      </c>
    </row>
    <row r="14" ht="22" customHeight="1">
      <c r="A14" s="3" t="inlineStr">
        <is>
          <t>C. Dasar hukum yang dipakai</t>
        </is>
      </c>
    </row>
    <row r="15" ht="32" customHeight="1">
      <c r="A15" s="4" t="inlineStr">
        <is>
          <t>Pasal 45 UU No. 25 Tahun 1992 tentang Perkoperasian — definisi SHU, dana cadangan, dan dasar "jasa usaha" (transaksi usaha dan partisipasi modal).</t>
        </is>
      </c>
    </row>
    <row r="16" ht="32" customHeight="1">
      <c r="A16" s="4" t="inlineStr">
        <is>
          <t>Pasal 5 ayat (1) huruf c UU 25/1992 — pembagian SHU dilakukan secara adil sebanding dengan besarnya jasa usaha anggota.</t>
        </is>
      </c>
    </row>
    <row r="17" ht="32" customHeight="1">
      <c r="A17" s="4" t="inlineStr">
        <is>
          <t>Permenkop UKM No. 19/Per/M.KUKM/IX/2015 tentang Penyelenggaraan Rapat Anggota Koperasi, Lampiran — pembagian sisa hasil usaha diputuskan dalam RAT.</t>
        </is>
      </c>
    </row>
    <row r="18" ht="32" customHeight="1">
      <c r="A18" s="4" t="inlineStr">
        <is>
          <t>Permenkop UKM No. 2 Tahun 2024 tentang Kebijakan Akuntansi Koperasi, Lampiran I — penyajian SHU dan dana cadangan dalam ekuitas, serta Laporan Rekonsiliasi Pendapatan dan Bagi Hasil untuk KSPPS.</t>
        </is>
      </c>
    </row>
    <row r="19" ht="22" customHeight="1">
      <c r="A19" s="3" t="inlineStr">
        <is>
          <t>D. Yang tidak boleh masuk hitungan</t>
        </is>
      </c>
    </row>
    <row r="20" ht="32" customHeight="1">
      <c r="A20" s="4" t="inlineStr">
        <is>
          <t>Dana zakat, infaq, sedekah, dan wakaf: dikelola sebagai amanah, disajikan di sisi liabilitas, bukan pendapatan.</t>
        </is>
      </c>
    </row>
    <row r="21" ht="32" customHeight="1">
      <c r="A21" s="4" t="inlineStr">
        <is>
          <t>Setoran modal anggota (simpanan pokok dan simpanan wajib): adalah ekuitas, bukan pendapatan usaha.</t>
        </is>
      </c>
    </row>
    <row r="22" ht="32" customHeight="1">
      <c r="A22" s="4" t="inlineStr">
        <is>
          <t>Pajak: dikurangkan dari SHU bruto sesuai Pasal 45 ayat (1) sebelum proporsi ditentukan.</t>
        </is>
      </c>
    </row>
    <row r="23" ht="22" customHeight="1">
      <c r="A23" s="3" t="inlineStr">
        <is>
          <t>E. Alur kerja yang disarankan</t>
        </is>
      </c>
    </row>
    <row r="24" ht="32" customHeight="1">
      <c r="A24" s="4" t="inlineStr">
        <is>
          <t>1) Isi Parameter dari laporan hasil usaha yang sudah ditutup.  2) Tentukan bobot dua basis sesuai AD.  3) Tempel data anggota dan pastikan rata-rata saldo sudah dihitung dari mutasi bulanan.  4) Periksa kontrol di Parameter dan Hitung SHU.  5) Bawa hasilnya ke RAT untuk disahkan.</t>
        </is>
      </c>
    </row>
  </sheetData>
  <mergeCells count="23">
    <mergeCell ref="A16:F16"/>
    <mergeCell ref="A18:F18"/>
    <mergeCell ref="A21:F21"/>
    <mergeCell ref="A2:F2"/>
    <mergeCell ref="B12:F12"/>
    <mergeCell ref="A14:F14"/>
    <mergeCell ref="A5:F5"/>
    <mergeCell ref="B11:F11"/>
    <mergeCell ref="A23:F23"/>
    <mergeCell ref="A8:F8"/>
    <mergeCell ref="A22:F22"/>
    <mergeCell ref="A17:F17"/>
    <mergeCell ref="A4:F4"/>
    <mergeCell ref="A20:F20"/>
    <mergeCell ref="B13:F13"/>
    <mergeCell ref="A19:F19"/>
    <mergeCell ref="B10:F10"/>
    <mergeCell ref="A15:F15"/>
    <mergeCell ref="B9:F9"/>
    <mergeCell ref="A24:F24"/>
    <mergeCell ref="A1:F1"/>
    <mergeCell ref="A6:F6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13696A"/>
    <outlinePr summaryBelow="1" summaryRight="1"/>
    <pageSetUpPr/>
  </sheetPr>
  <dimension ref="A1:D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2" customWidth="1" min="3" max="3"/>
    <col width="52" customWidth="1" min="4" max="4"/>
  </cols>
  <sheetData>
    <row r="1" ht="30" customHeight="1">
      <c r="A1" s="1" t="inlineStr">
        <is>
          <t>Parameter Perhitungan SHU</t>
        </is>
      </c>
    </row>
    <row r="2" ht="18" customHeight="1">
      <c r="A2" s="2" t="inlineStr">
        <is>
          <t>Ubah nilai pada kolom B (sel kuning). Semua turunan di bawah dihitung otomatis.</t>
        </is>
      </c>
    </row>
    <row r="4" ht="22" customHeight="1">
      <c r="A4" s="3" t="inlineStr">
        <is>
          <t>A. Masukan — ubah nilai di sini</t>
        </is>
      </c>
    </row>
    <row r="5" ht="32" customHeight="1">
      <c r="A5" s="7" t="inlineStr">
        <is>
          <t>Parameter</t>
        </is>
      </c>
      <c r="B5" s="7" t="inlineStr">
        <is>
          <t>Nilai</t>
        </is>
      </c>
      <c r="C5" s="7" t="inlineStr">
        <is>
          <t>Satuan</t>
        </is>
      </c>
      <c r="D5" s="7" t="inlineStr">
        <is>
          <t>Dasar ketentuan</t>
        </is>
      </c>
    </row>
    <row r="6">
      <c r="A6" s="8" t="inlineStr">
        <is>
          <t>SHU bruto (laba bersih sebelum pajak)</t>
        </is>
      </c>
      <c r="B6" s="9" t="n">
        <v>420000000</v>
      </c>
      <c r="C6" s="10" t="inlineStr">
        <is>
          <t>Rp</t>
        </is>
      </c>
      <c r="D6" s="11" t="inlineStr">
        <is>
          <t>Pasal 45 ayat (1) UU 25/1992 — pendapatan satu tahun buku dikurangi biaya, penyusutan, dan kewajiban lain</t>
        </is>
      </c>
    </row>
    <row r="7">
      <c r="A7" s="8" t="inlineStr">
        <is>
          <t>Beban pajak penghasilan</t>
        </is>
      </c>
      <c r="B7" s="9" t="n">
        <v>35000000</v>
      </c>
      <c r="C7" s="10" t="inlineStr">
        <is>
          <t>Rp</t>
        </is>
      </c>
      <c r="D7" s="11" t="inlineStr">
        <is>
          <t>Pasal 45 ayat (1) — SHU adalah laba bersih setelah pajak</t>
        </is>
      </c>
    </row>
    <row r="8">
      <c r="A8" s="8" t="inlineStr">
        <is>
          <t>Porsi dana cadangan</t>
        </is>
      </c>
      <c r="B8" s="12" t="n">
        <v>0.25</v>
      </c>
      <c r="C8" s="10" t="inlineStr">
        <is>
          <t>%</t>
        </is>
      </c>
      <c r="D8" s="11" t="inlineStr">
        <is>
          <t>Pasal 45 ayat (3) — besarnya pemupukan dana cadangan ditetapkan dalam RAT</t>
        </is>
      </c>
    </row>
    <row r="9">
      <c r="A9" s="8" t="inlineStr">
        <is>
          <t>Porsi pendidikan &amp; keperluan lain</t>
        </is>
      </c>
      <c r="B9" s="12" t="n">
        <v>0.05</v>
      </c>
      <c r="C9" s="10" t="inlineStr">
        <is>
          <t>%</t>
        </is>
      </c>
      <c r="D9" s="11" t="inlineStr">
        <is>
          <t>Pasal 45 ayat (2) — digunakan untuk pendidikan perkoperasian dan keperluan lain</t>
        </is>
      </c>
    </row>
    <row r="10">
      <c r="A10" s="8" t="inlineStr">
        <is>
          <t>Bobot alokasi — transaksi usaha</t>
        </is>
      </c>
      <c r="B10" s="12" t="n">
        <v>0.55</v>
      </c>
      <c r="C10" s="10" t="inlineStr">
        <is>
          <t>%</t>
        </is>
      </c>
      <c r="D10" s="11" t="inlineStr">
        <is>
          <t>Anggaran Dasar — proporsi SHU untuk anggota berdasarkan jasa usaha transaksi</t>
        </is>
      </c>
    </row>
    <row r="11">
      <c r="A11" s="8" t="inlineStr">
        <is>
          <t>Bobot alokasi — partisipasi modal</t>
        </is>
      </c>
      <c r="B11" s="12" t="n">
        <v>0.45</v>
      </c>
      <c r="C11" s="10" t="inlineStr">
        <is>
          <t>%</t>
        </is>
      </c>
      <c r="D11" s="11" t="inlineStr">
        <is>
          <t>Anggaran Dasar — proporsi SHU untuk anggota berdasarkan simpanan</t>
        </is>
      </c>
    </row>
    <row r="12">
      <c r="A12" s="8" t="inlineStr">
        <is>
          <t>Minimum pembulatan (Rp)</t>
        </is>
      </c>
      <c r="B12" s="9" t="n">
        <v>1</v>
      </c>
      <c r="C12" s="10" t="inlineStr">
        <is>
          <t>Rp</t>
        </is>
      </c>
      <c r="D12" s="11" t="inlineStr">
        <is>
          <t>Kebijakan tata usaha — pembulatan ke rupiah terdekat</t>
        </is>
      </c>
    </row>
    <row r="13" ht="20" customHeight="1">
      <c r="A13" s="13" t="inlineStr">
        <is>
          <t>Sel kuning = masukan. Sel putih = dihitung rumus.</t>
        </is>
      </c>
    </row>
    <row r="15" ht="22" customHeight="1">
      <c r="A15" s="3" t="inlineStr">
        <is>
          <t>B. Turunan — dihitung otomatis</t>
        </is>
      </c>
    </row>
    <row r="16">
      <c r="A16" s="14" t="inlineStr">
        <is>
          <t>Turunan</t>
        </is>
      </c>
      <c r="B16" s="14" t="inlineStr">
        <is>
          <t>Nilai</t>
        </is>
      </c>
      <c r="C16" s="14" t="inlineStr">
        <is>
          <t>Satuan</t>
        </is>
      </c>
      <c r="D16" s="14" t="inlineStr">
        <is>
          <t>Rumus</t>
        </is>
      </c>
    </row>
    <row r="17">
      <c r="A17" s="5" t="inlineStr">
        <is>
          <t>SHU bersih setelah pajak</t>
        </is>
      </c>
      <c r="B17" s="15">
        <f>B6-B7</f>
        <v/>
      </c>
      <c r="C17" s="16" t="inlineStr">
        <is>
          <t>Rp</t>
        </is>
      </c>
      <c r="D17" s="17" t="inlineStr">
        <is>
          <t>SHU bruto dikurangi beban pajak</t>
        </is>
      </c>
    </row>
    <row r="18">
      <c r="A18" s="5" t="inlineStr">
        <is>
          <t>Dana cadangan</t>
        </is>
      </c>
      <c r="B18" s="15">
        <f>B17*B8</f>
        <v/>
      </c>
      <c r="C18" s="16" t="inlineStr">
        <is>
          <t>Rp</t>
        </is>
      </c>
      <c r="D18" s="17" t="inlineStr">
        <is>
          <t>disisihkan lebih dulu sebelum pembagian</t>
        </is>
      </c>
    </row>
    <row r="19">
      <c r="A19" s="5" t="inlineStr">
        <is>
          <t>Pendidikan &amp; keperluan lain</t>
        </is>
      </c>
      <c r="B19" s="15">
        <f>B17*B9</f>
        <v/>
      </c>
      <c r="C19" s="16" t="inlineStr">
        <is>
          <t>Rp</t>
        </is>
      </c>
      <c r="D19" s="17" t="inlineStr">
        <is>
          <t>dibagi menurut keputusan RAT</t>
        </is>
      </c>
    </row>
    <row r="20">
      <c r="A20" s="5" t="inlineStr">
        <is>
          <t>SHU yang dapat dibagikan</t>
        </is>
      </c>
      <c r="B20" s="15">
        <f>B17-B18-B19</f>
        <v/>
      </c>
      <c r="C20" s="16" t="inlineStr">
        <is>
          <t>Rp</t>
        </is>
      </c>
      <c r="D20" s="17" t="inlineStr">
        <is>
          <t>dasar penentuan proporsi anggota</t>
        </is>
      </c>
    </row>
    <row r="21">
      <c r="A21" s="5" t="inlineStr">
        <is>
          <t>Alokasi SHU — transaksi usaha</t>
        </is>
      </c>
      <c r="B21" s="15">
        <f>B20*B10</f>
        <v/>
      </c>
      <c r="C21" s="16" t="inlineStr">
        <is>
          <t>Rp</t>
        </is>
      </c>
      <c r="D21" s="17" t="inlineStr">
        <is>
          <t>dibagikan proporsional terhadap basis transaksi usaha</t>
        </is>
      </c>
    </row>
    <row r="22">
      <c r="A22" s="5" t="inlineStr">
        <is>
          <t>Alokasi SHU — partisipasi modal</t>
        </is>
      </c>
      <c r="B22" s="15">
        <f>B20*B11</f>
        <v/>
      </c>
      <c r="C22" s="16" t="inlineStr">
        <is>
          <t>Rp</t>
        </is>
      </c>
      <c r="D22" s="17" t="inlineStr">
        <is>
          <t>dibagikan proporsional terhadap basis partisipasi modal</t>
        </is>
      </c>
    </row>
    <row r="23" ht="22" customHeight="1">
      <c r="A23" s="3" t="inlineStr">
        <is>
          <t>C. Kontrol — harus bernilai nol atau seratus persen</t>
        </is>
      </c>
    </row>
    <row r="25">
      <c r="A25" s="18" t="inlineStr">
        <is>
          <t>Total bobot alokasi dua basis</t>
        </is>
      </c>
      <c r="B25" s="19">
        <f>B10+B11</f>
        <v/>
      </c>
      <c r="C25" s="10" t="inlineStr">
        <is>
          <t>%</t>
        </is>
      </c>
      <c r="D25" s="11" t="inlineStr">
        <is>
          <t>Harus 100% — bila tidak, ada alokasi SHU yang tidak terpakai</t>
        </is>
      </c>
    </row>
    <row r="26">
      <c r="A26" s="18" t="inlineStr">
        <is>
          <t>Alokasi SHU yang tidak terpakai</t>
        </is>
      </c>
      <c r="B26" s="20">
        <f>B20-B21-B22</f>
        <v/>
      </c>
      <c r="C26" s="10" t="inlineStr">
        <is>
          <t>Rp</t>
        </is>
      </c>
      <c r="D26" s="11" t="inlineStr">
        <is>
          <t>Harus 0 — bila tidak, bobot alokasi tidak konsisten</t>
        </is>
      </c>
    </row>
  </sheetData>
  <mergeCells count="6">
    <mergeCell ref="A1:D1"/>
    <mergeCell ref="A23:D23"/>
    <mergeCell ref="A4:D4"/>
    <mergeCell ref="A15:D15"/>
    <mergeCell ref="A2:D2"/>
    <mergeCell ref="A13:D13"/>
  </mergeCells>
  <conditionalFormatting sqref="B25">
    <cfRule type="cellIs" priority="1" operator="notEqual" dxfId="0">
      <formula>1</formula>
    </cfRule>
    <cfRule type="cellIs" priority="2" operator="equal" dxfId="1">
      <formula>1</formula>
    </cfRule>
  </conditionalFormatting>
  <conditionalFormatting sqref="B26">
    <cfRule type="cellIs" priority="3" operator="notEqual" dxfId="0">
      <formula>0</formula>
    </cfRule>
    <cfRule type="cellIs" priority="4" operator="equal" dxfId="1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1A365D"/>
    <outlinePr summaryBelow="1" summaryRight="1"/>
    <pageSetUpPr/>
  </sheetPr>
  <dimension ref="A1:I2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5" customWidth="1" min="2" max="2"/>
    <col width="16" customWidth="1" min="3" max="3"/>
    <col width="16" customWidth="1" min="4" max="4"/>
    <col width="20" customWidth="1" min="5" max="5"/>
    <col width="20" customWidth="1" min="6" max="6"/>
    <col width="18" customWidth="1" min="7" max="7"/>
    <col width="18" customWidth="1" min="8" max="8"/>
    <col width="16" customWidth="1" min="9" max="9"/>
  </cols>
  <sheetData>
    <row r="1" ht="30" customHeight="1">
      <c r="A1" s="1" t="inlineStr">
        <is>
          <t>Data Anggota — Basis Perhitungan</t>
        </is>
      </c>
    </row>
    <row r="2" ht="18" customHeight="1">
      <c r="A2" s="2" t="inlineStr">
        <is>
          <t>Rata-rata saldo dihitung dari mutasi bulanan (bukan saldo akhir). Data contoh memakai nama teranonim.</t>
        </is>
      </c>
    </row>
    <row r="4" ht="32" customHeight="1">
      <c r="A4" s="7" t="inlineStr">
        <is>
          <t>No</t>
        </is>
      </c>
      <c r="B4" s="7" t="inlineStr">
        <is>
          <t>Nomor Anggota</t>
        </is>
      </c>
      <c r="C4" s="7" t="inlineStr">
        <is>
          <t>Nama</t>
        </is>
      </c>
      <c r="D4" s="7" t="inlineStr">
        <is>
          <t>Simpanan Pokok</t>
        </is>
      </c>
      <c r="E4" s="7" t="inlineStr">
        <is>
          <t>Rata-rata Saldo Tabungan</t>
        </is>
      </c>
      <c r="F4" s="7" t="inlineStr">
        <is>
          <t>Rata-rata Saldo Berjangka</t>
        </is>
      </c>
      <c r="G4" s="7" t="inlineStr">
        <is>
          <t>Partisipasi Modal</t>
        </is>
      </c>
      <c r="H4" s="7" t="inlineStr">
        <is>
          <t>Jasa Usaha (akrual)</t>
        </is>
      </c>
      <c r="I4" s="7" t="inlineStr">
        <is>
          <t>Total Basis</t>
        </is>
      </c>
    </row>
    <row r="5">
      <c r="A5" s="21" t="n">
        <v>1</v>
      </c>
      <c r="B5" s="10" t="inlineStr">
        <is>
          <t>A-0001</t>
        </is>
      </c>
      <c r="C5" s="22" t="inlineStr">
        <is>
          <t>Anggota A</t>
        </is>
      </c>
      <c r="D5" s="23" t="n">
        <v>1000000</v>
      </c>
      <c r="E5" s="23" t="n">
        <v>8000000</v>
      </c>
      <c r="F5" s="23" t="n">
        <v>17000000</v>
      </c>
      <c r="G5" s="20">
        <f>E5+F5</f>
        <v/>
      </c>
      <c r="H5" s="23" t="n">
        <v>3000000</v>
      </c>
      <c r="I5" s="20">
        <f>G5+H5</f>
        <v/>
      </c>
    </row>
    <row r="6">
      <c r="A6" s="21" t="n">
        <v>2</v>
      </c>
      <c r="B6" s="10" t="inlineStr">
        <is>
          <t>A-0002</t>
        </is>
      </c>
      <c r="C6" s="22" t="inlineStr">
        <is>
          <t>Anggota B</t>
        </is>
      </c>
      <c r="D6" s="23" t="n">
        <v>500000</v>
      </c>
      <c r="E6" s="23" t="n">
        <v>12000000</v>
      </c>
      <c r="F6" s="23" t="n">
        <v>40000000</v>
      </c>
      <c r="G6" s="20">
        <f>E6+F6</f>
        <v/>
      </c>
      <c r="H6" s="23" t="n">
        <v>8500000</v>
      </c>
      <c r="I6" s="20">
        <f>G6+H6</f>
        <v/>
      </c>
    </row>
    <row r="7">
      <c r="A7" s="21" t="n">
        <v>3</v>
      </c>
      <c r="B7" s="10" t="inlineStr">
        <is>
          <t>A-0003</t>
        </is>
      </c>
      <c r="C7" s="22" t="inlineStr">
        <is>
          <t>Anggota C</t>
        </is>
      </c>
      <c r="D7" s="23" t="n">
        <v>1000000</v>
      </c>
      <c r="E7" s="23" t="n">
        <v>5000000</v>
      </c>
      <c r="F7" s="23" t="n">
        <v>25000000</v>
      </c>
      <c r="G7" s="20">
        <f>E7+F7</f>
        <v/>
      </c>
      <c r="H7" s="23" t="n">
        <v>12000000</v>
      </c>
      <c r="I7" s="20">
        <f>G7+H7</f>
        <v/>
      </c>
    </row>
    <row r="8">
      <c r="A8" s="21" t="n">
        <v>4</v>
      </c>
      <c r="B8" s="10" t="inlineStr">
        <is>
          <t>A-0004</t>
        </is>
      </c>
      <c r="C8" s="22" t="inlineStr">
        <is>
          <t>Anggota D</t>
        </is>
      </c>
      <c r="D8" s="23" t="n">
        <v>250000</v>
      </c>
      <c r="E8" s="23" t="n">
        <v>3000000</v>
      </c>
      <c r="F8" s="23" t="n">
        <v>10000000</v>
      </c>
      <c r="G8" s="20">
        <f>E8+F8</f>
        <v/>
      </c>
      <c r="H8" s="23" t="n">
        <v>5500000</v>
      </c>
      <c r="I8" s="20">
        <f>G8+H8</f>
        <v/>
      </c>
    </row>
    <row r="9">
      <c r="A9" s="21" t="n">
        <v>5</v>
      </c>
      <c r="B9" s="10" t="inlineStr">
        <is>
          <t>A-0005</t>
        </is>
      </c>
      <c r="C9" s="22" t="inlineStr">
        <is>
          <t>Anggota E</t>
        </is>
      </c>
      <c r="D9" s="23" t="n">
        <v>1500000</v>
      </c>
      <c r="E9" s="23" t="n">
        <v>20000000</v>
      </c>
      <c r="F9" s="23" t="n">
        <v>93500000</v>
      </c>
      <c r="G9" s="20">
        <f>E9+F9</f>
        <v/>
      </c>
      <c r="H9" s="23" t="n">
        <v>4200000</v>
      </c>
      <c r="I9" s="20">
        <f>G9+H9</f>
        <v/>
      </c>
    </row>
    <row r="10">
      <c r="A10" s="21" t="n">
        <v>6</v>
      </c>
      <c r="B10" s="10" t="inlineStr">
        <is>
          <t>A-0006</t>
        </is>
      </c>
      <c r="C10" s="22" t="inlineStr">
        <is>
          <t>Anggota F</t>
        </is>
      </c>
      <c r="D10" s="23" t="n">
        <v>500000</v>
      </c>
      <c r="E10" s="23" t="n">
        <v>6000000</v>
      </c>
      <c r="F10" s="23" t="n">
        <v>8000000</v>
      </c>
      <c r="G10" s="20">
        <f>E10+F10</f>
        <v/>
      </c>
      <c r="H10" s="23" t="n">
        <v>21000000</v>
      </c>
      <c r="I10" s="20">
        <f>G10+H10</f>
        <v/>
      </c>
    </row>
    <row r="11">
      <c r="A11" s="21" t="n">
        <v>7</v>
      </c>
      <c r="B11" s="10" t="inlineStr">
        <is>
          <t>A-0007</t>
        </is>
      </c>
      <c r="C11" s="22" t="inlineStr">
        <is>
          <t>Anggota G</t>
        </is>
      </c>
      <c r="D11" s="23" t="n">
        <v>750000</v>
      </c>
      <c r="E11" s="23" t="n">
        <v>9000000</v>
      </c>
      <c r="F11" s="23" t="n">
        <v>45000000</v>
      </c>
      <c r="G11" s="20">
        <f>E11+F11</f>
        <v/>
      </c>
      <c r="H11" s="23" t="n">
        <v>9800000</v>
      </c>
      <c r="I11" s="20">
        <f>G11+H11</f>
        <v/>
      </c>
    </row>
    <row r="12">
      <c r="A12" s="21" t="n">
        <v>8</v>
      </c>
      <c r="B12" s="10" t="inlineStr">
        <is>
          <t>A-0008</t>
        </is>
      </c>
      <c r="C12" s="22" t="inlineStr">
        <is>
          <t>Anggota H</t>
        </is>
      </c>
      <c r="D12" s="23" t="n">
        <v>1000000</v>
      </c>
      <c r="E12" s="23" t="n">
        <v>15000000</v>
      </c>
      <c r="F12" s="23" t="n">
        <v>60000000</v>
      </c>
      <c r="G12" s="20">
        <f>E12+F12</f>
        <v/>
      </c>
      <c r="H12" s="23" t="n">
        <v>6400000</v>
      </c>
      <c r="I12" s="20">
        <f>G12+H12</f>
        <v/>
      </c>
    </row>
    <row r="13">
      <c r="A13" s="21" t="n">
        <v>9</v>
      </c>
      <c r="B13" s="10" t="inlineStr">
        <is>
          <t>A-0009</t>
        </is>
      </c>
      <c r="C13" s="22" t="inlineStr">
        <is>
          <t>Anggota I</t>
        </is>
      </c>
      <c r="D13" s="23" t="n">
        <v>250000</v>
      </c>
      <c r="E13" s="23" t="n">
        <v>2000000</v>
      </c>
      <c r="F13" s="23" t="n">
        <v>5000000</v>
      </c>
      <c r="G13" s="20">
        <f>E13+F13</f>
        <v/>
      </c>
      <c r="H13" s="23" t="n">
        <v>31500000</v>
      </c>
      <c r="I13" s="20">
        <f>G13+H13</f>
        <v/>
      </c>
    </row>
    <row r="14">
      <c r="A14" s="21" t="n">
        <v>10</v>
      </c>
      <c r="B14" s="10" t="inlineStr">
        <is>
          <t>A-0010</t>
        </is>
      </c>
      <c r="C14" s="22" t="inlineStr">
        <is>
          <t>Anggota J</t>
        </is>
      </c>
      <c r="D14" s="23" t="n">
        <v>500000</v>
      </c>
      <c r="E14" s="23" t="n">
        <v>4000000</v>
      </c>
      <c r="F14" s="23" t="n">
        <v>2000000</v>
      </c>
      <c r="G14" s="20">
        <f>E14+F14</f>
        <v/>
      </c>
      <c r="H14" s="23" t="n">
        <v>15600000</v>
      </c>
      <c r="I14" s="20">
        <f>G14+H14</f>
        <v/>
      </c>
    </row>
    <row r="15">
      <c r="A15" s="21" t="n">
        <v>11</v>
      </c>
      <c r="B15" s="10" t="inlineStr">
        <is>
          <t>A-0011</t>
        </is>
      </c>
      <c r="C15" s="22" t="inlineStr">
        <is>
          <t>Anggota K</t>
        </is>
      </c>
      <c r="D15" s="23" t="n">
        <v>1000000</v>
      </c>
      <c r="E15" s="23" t="n">
        <v>25000000</v>
      </c>
      <c r="F15" s="23" t="n">
        <v>95000000</v>
      </c>
      <c r="G15" s="20">
        <f>E15+F15</f>
        <v/>
      </c>
      <c r="H15" s="23" t="n">
        <v>11000000</v>
      </c>
      <c r="I15" s="20">
        <f>G15+H15</f>
        <v/>
      </c>
    </row>
    <row r="16">
      <c r="A16" s="21" t="n">
        <v>12</v>
      </c>
      <c r="B16" s="10" t="inlineStr">
        <is>
          <t>A-0012</t>
        </is>
      </c>
      <c r="C16" s="22" t="inlineStr">
        <is>
          <t>Anggota L</t>
        </is>
      </c>
      <c r="D16" s="23" t="n">
        <v>500000</v>
      </c>
      <c r="E16" s="23" t="n">
        <v>7000000</v>
      </c>
      <c r="F16" s="23" t="n">
        <v>30000000</v>
      </c>
      <c r="G16" s="20">
        <f>E16+F16</f>
        <v/>
      </c>
      <c r="H16" s="23" t="n">
        <v>14500000</v>
      </c>
      <c r="I16" s="20">
        <f>G16+H16</f>
        <v/>
      </c>
    </row>
    <row r="17">
      <c r="A17" s="21" t="n">
        <v>13</v>
      </c>
      <c r="B17" s="10" t="inlineStr">
        <is>
          <t>A-0013</t>
        </is>
      </c>
      <c r="C17" s="22" t="inlineStr">
        <is>
          <t>Anggota M</t>
        </is>
      </c>
      <c r="D17" s="23" t="n">
        <v>750000</v>
      </c>
      <c r="E17" s="23" t="n">
        <v>9000000</v>
      </c>
      <c r="F17" s="23" t="n">
        <v>55000000</v>
      </c>
      <c r="G17" s="20">
        <f>E17+F17</f>
        <v/>
      </c>
      <c r="H17" s="23" t="n">
        <v>7200000</v>
      </c>
      <c r="I17" s="20">
        <f>G17+H17</f>
        <v/>
      </c>
    </row>
    <row r="18">
      <c r="A18" s="21" t="n">
        <v>14</v>
      </c>
      <c r="B18" s="10" t="inlineStr">
        <is>
          <t>A-0014</t>
        </is>
      </c>
      <c r="C18" s="22" t="inlineStr">
        <is>
          <t>Anggota N</t>
        </is>
      </c>
      <c r="D18" s="23" t="n">
        <v>250000</v>
      </c>
      <c r="E18" s="23" t="n">
        <v>3500000</v>
      </c>
      <c r="F18" s="23" t="n">
        <v>12000000</v>
      </c>
      <c r="G18" s="20">
        <f>E18+F18</f>
        <v/>
      </c>
      <c r="H18" s="23" t="n">
        <v>19800000</v>
      </c>
      <c r="I18" s="20">
        <f>G18+H18</f>
        <v/>
      </c>
    </row>
    <row r="19">
      <c r="A19" s="21" t="n">
        <v>15</v>
      </c>
      <c r="B19" s="10" t="inlineStr">
        <is>
          <t>A-0015</t>
        </is>
      </c>
      <c r="C19" s="22" t="inlineStr">
        <is>
          <t>Anggota O</t>
        </is>
      </c>
      <c r="D19" s="23" t="n">
        <v>1000000</v>
      </c>
      <c r="E19" s="23" t="n">
        <v>18000000</v>
      </c>
      <c r="F19" s="23" t="n">
        <v>110000000</v>
      </c>
      <c r="G19" s="20">
        <f>E19+F19</f>
        <v/>
      </c>
      <c r="H19" s="23" t="n">
        <v>5600000</v>
      </c>
      <c r="I19" s="20">
        <f>G19+H19</f>
        <v/>
      </c>
    </row>
    <row r="20">
      <c r="A20" s="21" t="n">
        <v>16</v>
      </c>
      <c r="B20" s="10" t="inlineStr">
        <is>
          <t>A-0016</t>
        </is>
      </c>
      <c r="C20" s="22" t="inlineStr">
        <is>
          <t>Anggota P</t>
        </is>
      </c>
      <c r="D20" s="23" t="n">
        <v>500000</v>
      </c>
      <c r="E20" s="23" t="n">
        <v>6500000</v>
      </c>
      <c r="F20" s="23" t="n">
        <v>22000000</v>
      </c>
      <c r="G20" s="20">
        <f>E20+F20</f>
        <v/>
      </c>
      <c r="H20" s="23" t="n">
        <v>16400000</v>
      </c>
      <c r="I20" s="20">
        <f>G20+H20</f>
        <v/>
      </c>
    </row>
    <row r="21">
      <c r="A21" s="21" t="n">
        <v>17</v>
      </c>
      <c r="B21" s="10" t="inlineStr">
        <is>
          <t>A-0017</t>
        </is>
      </c>
      <c r="C21" s="22" t="inlineStr">
        <is>
          <t>Anggota Q</t>
        </is>
      </c>
      <c r="D21" s="23" t="n">
        <v>1000000</v>
      </c>
      <c r="E21" s="23" t="n">
        <v>20000000</v>
      </c>
      <c r="F21" s="23" t="n">
        <v>85000000</v>
      </c>
      <c r="G21" s="20">
        <f>E21+F21</f>
        <v/>
      </c>
      <c r="H21" s="23" t="n">
        <v>9900000</v>
      </c>
      <c r="I21" s="20">
        <f>G21+H21</f>
        <v/>
      </c>
    </row>
    <row r="22">
      <c r="A22" s="21" t="n">
        <v>18</v>
      </c>
      <c r="B22" s="10" t="inlineStr">
        <is>
          <t>A-0018</t>
        </is>
      </c>
      <c r="C22" s="22" t="inlineStr">
        <is>
          <t>Anggota R</t>
        </is>
      </c>
      <c r="D22" s="23" t="n">
        <v>250000</v>
      </c>
      <c r="E22" s="23" t="n">
        <v>2500000</v>
      </c>
      <c r="F22" s="23" t="n">
        <v>9000000</v>
      </c>
      <c r="G22" s="20">
        <f>E22+F22</f>
        <v/>
      </c>
      <c r="H22" s="23" t="n">
        <v>24300000</v>
      </c>
      <c r="I22" s="20">
        <f>G22+H22</f>
        <v/>
      </c>
    </row>
    <row r="23">
      <c r="A23" s="21" t="n">
        <v>19</v>
      </c>
      <c r="B23" s="10" t="inlineStr">
        <is>
          <t>A-0019</t>
        </is>
      </c>
      <c r="C23" s="22" t="inlineStr">
        <is>
          <t>Anggota S</t>
        </is>
      </c>
      <c r="D23" s="23" t="n">
        <v>500000</v>
      </c>
      <c r="E23" s="23" t="n">
        <v>11000000</v>
      </c>
      <c r="F23" s="23" t="n">
        <v>33000000</v>
      </c>
      <c r="G23" s="20">
        <f>E23+F23</f>
        <v/>
      </c>
      <c r="H23" s="23" t="n">
        <v>13100000</v>
      </c>
      <c r="I23" s="20">
        <f>G23+H23</f>
        <v/>
      </c>
    </row>
    <row r="24">
      <c r="A24" s="21" t="n">
        <v>20</v>
      </c>
      <c r="B24" s="10" t="inlineStr">
        <is>
          <t>A-0020</t>
        </is>
      </c>
      <c r="C24" s="22" t="inlineStr">
        <is>
          <t>Anggota T</t>
        </is>
      </c>
      <c r="D24" s="23" t="n">
        <v>750000</v>
      </c>
      <c r="E24" s="23" t="n">
        <v>10000000</v>
      </c>
      <c r="F24" s="23" t="n">
        <v>47000000</v>
      </c>
      <c r="G24" s="20">
        <f>E24+F24</f>
        <v/>
      </c>
      <c r="H24" s="23" t="n">
        <v>10700000</v>
      </c>
      <c r="I24" s="20">
        <f>G24+H24</f>
        <v/>
      </c>
    </row>
    <row r="25">
      <c r="A25" s="24" t="inlineStr"/>
      <c r="B25" s="25" t="inlineStr">
        <is>
          <t>TOTAL</t>
        </is>
      </c>
      <c r="C25" s="26" t="inlineStr">
        <is>
          <t>20 anggota</t>
        </is>
      </c>
      <c r="D25" s="27">
        <f>SUM(D5:D24)</f>
        <v/>
      </c>
      <c r="E25" s="27">
        <f>SUM(E5:E24)</f>
        <v/>
      </c>
      <c r="F25" s="27">
        <f>SUM(F5:F24)</f>
        <v/>
      </c>
      <c r="G25" s="27">
        <f>SUM(G5:G24)</f>
        <v/>
      </c>
      <c r="H25" s="27">
        <f>SUM(H5:H24)</f>
        <v/>
      </c>
      <c r="I25" s="27">
        <f>SUM(I5:I24)</f>
        <v/>
      </c>
    </row>
    <row r="27" ht="34" customHeight="1">
      <c r="A27" s="13" t="inlineStr">
        <is>
          <t>Simpanan pokok dicatat sebagai memo, tidak masuk basis perhitungan SHU — dalam contoh ini simpanan pokok tidak menghasilkan jasa usaha. Bila Anggaran Dasar Hitungan menetapkan simpanan pokok ikut dihitung, pindahkan nilainya ke kolom Rata-rata Saldo Tabungan.</t>
        </is>
      </c>
    </row>
    <row r="28" ht="28" customHeight="1">
      <c r="A28" s="4" t="inlineStr">
        <is>
          <t>Jasa usaha (akrual) adalah nisbah, margin, atau ujrah yang terakrual sepanjang tahun buku — bukan jumlah yang benar-benar dibayarkan anggota.</t>
        </is>
      </c>
    </row>
  </sheetData>
  <mergeCells count="4">
    <mergeCell ref="A1:I1"/>
    <mergeCell ref="A28:I28"/>
    <mergeCell ref="A27:I27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0F5252"/>
    <outlinePr summaryBelow="1" summaryRight="1"/>
    <pageSetUpPr/>
  </sheetPr>
  <dimension ref="A1:J3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6" customWidth="1" min="3" max="3"/>
    <col width="18" customWidth="1" min="4" max="4"/>
    <col width="18" customWidth="1" min="5" max="5"/>
    <col width="20" customWidth="1" min="6" max="6"/>
    <col width="18" customWidth="1" min="7" max="7"/>
    <col width="18" customWidth="1" min="8" max="8"/>
    <col width="20" customWidth="1" min="9" max="9"/>
    <col width="18" customWidth="1" min="10" max="10"/>
  </cols>
  <sheetData>
    <row r="1" ht="30" customHeight="1">
      <c r="A1" s="1" t="inlineStr">
        <is>
          <t>Perhitungan dan Pembagian SHU per Anggota</t>
        </is>
      </c>
    </row>
    <row r="2" ht="18" customHeight="1">
      <c r="A2" s="2" t="inlineStr">
        <is>
          <t>Dua basis dihitung terpisah, lalu dijumlahkan. Proporsi dihitung terhadap total basis masing-masing kolom.</t>
        </is>
      </c>
    </row>
    <row r="4" ht="32" customHeight="1">
      <c r="A4" s="7" t="inlineStr">
        <is>
          <t>No</t>
        </is>
      </c>
      <c r="B4" s="7" t="inlineStr">
        <is>
          <t>Nama</t>
        </is>
      </c>
      <c r="C4" s="7" t="inlineStr">
        <is>
          <t>Total Basis</t>
        </is>
      </c>
      <c r="D4" s="7" t="inlineStr">
        <is>
          <t>Basis Transaksi Usaha</t>
        </is>
      </c>
      <c r="E4" s="7" t="inlineStr">
        <is>
          <t>Proporsi Transaksi Usaha</t>
        </is>
      </c>
      <c r="F4" s="7" t="inlineStr">
        <is>
          <t>SHU dari Transaksi Usaha</t>
        </is>
      </c>
      <c r="G4" s="7" t="inlineStr">
        <is>
          <t>Basis Partisipasi Modal</t>
        </is>
      </c>
      <c r="H4" s="7" t="inlineStr">
        <is>
          <t>Proporsi Partisipasi Modal</t>
        </is>
      </c>
      <c r="I4" s="7" t="inlineStr">
        <is>
          <t>SHU dari Partisipasi Modal</t>
        </is>
      </c>
      <c r="J4" s="7" t="inlineStr">
        <is>
          <t>Total SHU Anggota</t>
        </is>
      </c>
    </row>
    <row r="5">
      <c r="A5" s="21">
        <f>'Data Anggota'!A5</f>
        <v/>
      </c>
      <c r="B5" s="8">
        <f>'Data Anggota'!C5</f>
        <v/>
      </c>
      <c r="C5" s="23">
        <f>'Data Anggota'!I5</f>
        <v/>
      </c>
      <c r="D5" s="23">
        <f>'Data Anggota'!H5</f>
        <v/>
      </c>
      <c r="E5" s="28">
        <f>IF($D$25=0,0,D5/$D$25)</f>
        <v/>
      </c>
      <c r="F5" s="23">
        <f>ROUND(E5*Parameter!$B$21,0)</f>
        <v/>
      </c>
      <c r="G5" s="23">
        <f>'Data Anggota'!G5</f>
        <v/>
      </c>
      <c r="H5" s="28">
        <f>IF($G$25=0,0,G5/$G$25)</f>
        <v/>
      </c>
      <c r="I5" s="23">
        <f>ROUND(H5*Parameter!$B$22,0)</f>
        <v/>
      </c>
      <c r="J5" s="15">
        <f>F5+I5</f>
        <v/>
      </c>
    </row>
    <row r="6">
      <c r="A6" s="21">
        <f>'Data Anggota'!A6</f>
        <v/>
      </c>
      <c r="B6" s="8">
        <f>'Data Anggota'!C6</f>
        <v/>
      </c>
      <c r="C6" s="23">
        <f>'Data Anggota'!I6</f>
        <v/>
      </c>
      <c r="D6" s="23">
        <f>'Data Anggota'!H6</f>
        <v/>
      </c>
      <c r="E6" s="28">
        <f>IF($D$25=0,0,D6/$D$25)</f>
        <v/>
      </c>
      <c r="F6" s="23">
        <f>ROUND(E6*Parameter!$B$21,0)</f>
        <v/>
      </c>
      <c r="G6" s="23">
        <f>'Data Anggota'!G6</f>
        <v/>
      </c>
      <c r="H6" s="28">
        <f>IF($G$25=0,0,G6/$G$25)</f>
        <v/>
      </c>
      <c r="I6" s="23">
        <f>ROUND(H6*Parameter!$B$22,0)</f>
        <v/>
      </c>
      <c r="J6" s="15">
        <f>F6+I6</f>
        <v/>
      </c>
    </row>
    <row r="7">
      <c r="A7" s="21">
        <f>'Data Anggota'!A7</f>
        <v/>
      </c>
      <c r="B7" s="8">
        <f>'Data Anggota'!C7</f>
        <v/>
      </c>
      <c r="C7" s="23">
        <f>'Data Anggota'!I7</f>
        <v/>
      </c>
      <c r="D7" s="23">
        <f>'Data Anggota'!H7</f>
        <v/>
      </c>
      <c r="E7" s="28">
        <f>IF($D$25=0,0,D7/$D$25)</f>
        <v/>
      </c>
      <c r="F7" s="23">
        <f>ROUND(E7*Parameter!$B$21,0)</f>
        <v/>
      </c>
      <c r="G7" s="23">
        <f>'Data Anggota'!G7</f>
        <v/>
      </c>
      <c r="H7" s="28">
        <f>IF($G$25=0,0,G7/$G$25)</f>
        <v/>
      </c>
      <c r="I7" s="23">
        <f>ROUND(H7*Parameter!$B$22,0)</f>
        <v/>
      </c>
      <c r="J7" s="15">
        <f>F7+I7</f>
        <v/>
      </c>
    </row>
    <row r="8">
      <c r="A8" s="21">
        <f>'Data Anggota'!A8</f>
        <v/>
      </c>
      <c r="B8" s="8">
        <f>'Data Anggota'!C8</f>
        <v/>
      </c>
      <c r="C8" s="23">
        <f>'Data Anggota'!I8</f>
        <v/>
      </c>
      <c r="D8" s="23">
        <f>'Data Anggota'!H8</f>
        <v/>
      </c>
      <c r="E8" s="28">
        <f>IF($D$25=0,0,D8/$D$25)</f>
        <v/>
      </c>
      <c r="F8" s="23">
        <f>ROUND(E8*Parameter!$B$21,0)</f>
        <v/>
      </c>
      <c r="G8" s="23">
        <f>'Data Anggota'!G8</f>
        <v/>
      </c>
      <c r="H8" s="28">
        <f>IF($G$25=0,0,G8/$G$25)</f>
        <v/>
      </c>
      <c r="I8" s="23">
        <f>ROUND(H8*Parameter!$B$22,0)</f>
        <v/>
      </c>
      <c r="J8" s="15">
        <f>F8+I8</f>
        <v/>
      </c>
    </row>
    <row r="9">
      <c r="A9" s="21">
        <f>'Data Anggota'!A9</f>
        <v/>
      </c>
      <c r="B9" s="8">
        <f>'Data Anggota'!C9</f>
        <v/>
      </c>
      <c r="C9" s="23">
        <f>'Data Anggota'!I9</f>
        <v/>
      </c>
      <c r="D9" s="23">
        <f>'Data Anggota'!H9</f>
        <v/>
      </c>
      <c r="E9" s="28">
        <f>IF($D$25=0,0,D9/$D$25)</f>
        <v/>
      </c>
      <c r="F9" s="23">
        <f>ROUND(E9*Parameter!$B$21,0)</f>
        <v/>
      </c>
      <c r="G9" s="23">
        <f>'Data Anggota'!G9</f>
        <v/>
      </c>
      <c r="H9" s="28">
        <f>IF($G$25=0,0,G9/$G$25)</f>
        <v/>
      </c>
      <c r="I9" s="23">
        <f>ROUND(H9*Parameter!$B$22,0)</f>
        <v/>
      </c>
      <c r="J9" s="15">
        <f>F9+I9</f>
        <v/>
      </c>
    </row>
    <row r="10">
      <c r="A10" s="21">
        <f>'Data Anggota'!A10</f>
        <v/>
      </c>
      <c r="B10" s="8">
        <f>'Data Anggota'!C10</f>
        <v/>
      </c>
      <c r="C10" s="23">
        <f>'Data Anggota'!I10</f>
        <v/>
      </c>
      <c r="D10" s="23">
        <f>'Data Anggota'!H10</f>
        <v/>
      </c>
      <c r="E10" s="28">
        <f>IF($D$25=0,0,D10/$D$25)</f>
        <v/>
      </c>
      <c r="F10" s="23">
        <f>ROUND(E10*Parameter!$B$21,0)</f>
        <v/>
      </c>
      <c r="G10" s="23">
        <f>'Data Anggota'!G10</f>
        <v/>
      </c>
      <c r="H10" s="28">
        <f>IF($G$25=0,0,G10/$G$25)</f>
        <v/>
      </c>
      <c r="I10" s="23">
        <f>ROUND(H10*Parameter!$B$22,0)</f>
        <v/>
      </c>
      <c r="J10" s="15">
        <f>F10+I10</f>
        <v/>
      </c>
    </row>
    <row r="11">
      <c r="A11" s="21">
        <f>'Data Anggota'!A11</f>
        <v/>
      </c>
      <c r="B11" s="8">
        <f>'Data Anggota'!C11</f>
        <v/>
      </c>
      <c r="C11" s="23">
        <f>'Data Anggota'!I11</f>
        <v/>
      </c>
      <c r="D11" s="23">
        <f>'Data Anggota'!H11</f>
        <v/>
      </c>
      <c r="E11" s="28">
        <f>IF($D$25=0,0,D11/$D$25)</f>
        <v/>
      </c>
      <c r="F11" s="23">
        <f>ROUND(E11*Parameter!$B$21,0)</f>
        <v/>
      </c>
      <c r="G11" s="23">
        <f>'Data Anggota'!G11</f>
        <v/>
      </c>
      <c r="H11" s="28">
        <f>IF($G$25=0,0,G11/$G$25)</f>
        <v/>
      </c>
      <c r="I11" s="23">
        <f>ROUND(H11*Parameter!$B$22,0)</f>
        <v/>
      </c>
      <c r="J11" s="15">
        <f>F11+I11</f>
        <v/>
      </c>
    </row>
    <row r="12">
      <c r="A12" s="21">
        <f>'Data Anggota'!A12</f>
        <v/>
      </c>
      <c r="B12" s="8">
        <f>'Data Anggota'!C12</f>
        <v/>
      </c>
      <c r="C12" s="23">
        <f>'Data Anggota'!I12</f>
        <v/>
      </c>
      <c r="D12" s="23">
        <f>'Data Anggota'!H12</f>
        <v/>
      </c>
      <c r="E12" s="28">
        <f>IF($D$25=0,0,D12/$D$25)</f>
        <v/>
      </c>
      <c r="F12" s="23">
        <f>ROUND(E12*Parameter!$B$21,0)</f>
        <v/>
      </c>
      <c r="G12" s="23">
        <f>'Data Anggota'!G12</f>
        <v/>
      </c>
      <c r="H12" s="28">
        <f>IF($G$25=0,0,G12/$G$25)</f>
        <v/>
      </c>
      <c r="I12" s="23">
        <f>ROUND(H12*Parameter!$B$22,0)</f>
        <v/>
      </c>
      <c r="J12" s="15">
        <f>F12+I12</f>
        <v/>
      </c>
    </row>
    <row r="13">
      <c r="A13" s="21">
        <f>'Data Anggota'!A13</f>
        <v/>
      </c>
      <c r="B13" s="8">
        <f>'Data Anggota'!C13</f>
        <v/>
      </c>
      <c r="C13" s="23">
        <f>'Data Anggota'!I13</f>
        <v/>
      </c>
      <c r="D13" s="23">
        <f>'Data Anggota'!H13</f>
        <v/>
      </c>
      <c r="E13" s="28">
        <f>IF($D$25=0,0,D13/$D$25)</f>
        <v/>
      </c>
      <c r="F13" s="23">
        <f>ROUND(E13*Parameter!$B$21,0)</f>
        <v/>
      </c>
      <c r="G13" s="23">
        <f>'Data Anggota'!G13</f>
        <v/>
      </c>
      <c r="H13" s="28">
        <f>IF($G$25=0,0,G13/$G$25)</f>
        <v/>
      </c>
      <c r="I13" s="23">
        <f>ROUND(H13*Parameter!$B$22,0)</f>
        <v/>
      </c>
      <c r="J13" s="15">
        <f>F13+I13</f>
        <v/>
      </c>
    </row>
    <row r="14">
      <c r="A14" s="21">
        <f>'Data Anggota'!A14</f>
        <v/>
      </c>
      <c r="B14" s="8">
        <f>'Data Anggota'!C14</f>
        <v/>
      </c>
      <c r="C14" s="23">
        <f>'Data Anggota'!I14</f>
        <v/>
      </c>
      <c r="D14" s="23">
        <f>'Data Anggota'!H14</f>
        <v/>
      </c>
      <c r="E14" s="28">
        <f>IF($D$25=0,0,D14/$D$25)</f>
        <v/>
      </c>
      <c r="F14" s="23">
        <f>ROUND(E14*Parameter!$B$21,0)</f>
        <v/>
      </c>
      <c r="G14" s="23">
        <f>'Data Anggota'!G14</f>
        <v/>
      </c>
      <c r="H14" s="28">
        <f>IF($G$25=0,0,G14/$G$25)</f>
        <v/>
      </c>
      <c r="I14" s="23">
        <f>ROUND(H14*Parameter!$B$22,0)</f>
        <v/>
      </c>
      <c r="J14" s="15">
        <f>F14+I14</f>
        <v/>
      </c>
    </row>
    <row r="15">
      <c r="A15" s="21">
        <f>'Data Anggota'!A15</f>
        <v/>
      </c>
      <c r="B15" s="8">
        <f>'Data Anggota'!C15</f>
        <v/>
      </c>
      <c r="C15" s="23">
        <f>'Data Anggota'!I15</f>
        <v/>
      </c>
      <c r="D15" s="23">
        <f>'Data Anggota'!H15</f>
        <v/>
      </c>
      <c r="E15" s="28">
        <f>IF($D$25=0,0,D15/$D$25)</f>
        <v/>
      </c>
      <c r="F15" s="23">
        <f>ROUND(E15*Parameter!$B$21,0)</f>
        <v/>
      </c>
      <c r="G15" s="23">
        <f>'Data Anggota'!G15</f>
        <v/>
      </c>
      <c r="H15" s="28">
        <f>IF($G$25=0,0,G15/$G$25)</f>
        <v/>
      </c>
      <c r="I15" s="23">
        <f>ROUND(H15*Parameter!$B$22,0)</f>
        <v/>
      </c>
      <c r="J15" s="15">
        <f>F15+I15</f>
        <v/>
      </c>
    </row>
    <row r="16">
      <c r="A16" s="21">
        <f>'Data Anggota'!A16</f>
        <v/>
      </c>
      <c r="B16" s="8">
        <f>'Data Anggota'!C16</f>
        <v/>
      </c>
      <c r="C16" s="23">
        <f>'Data Anggota'!I16</f>
        <v/>
      </c>
      <c r="D16" s="23">
        <f>'Data Anggota'!H16</f>
        <v/>
      </c>
      <c r="E16" s="28">
        <f>IF($D$25=0,0,D16/$D$25)</f>
        <v/>
      </c>
      <c r="F16" s="23">
        <f>ROUND(E16*Parameter!$B$21,0)</f>
        <v/>
      </c>
      <c r="G16" s="23">
        <f>'Data Anggota'!G16</f>
        <v/>
      </c>
      <c r="H16" s="28">
        <f>IF($G$25=0,0,G16/$G$25)</f>
        <v/>
      </c>
      <c r="I16" s="23">
        <f>ROUND(H16*Parameter!$B$22,0)</f>
        <v/>
      </c>
      <c r="J16" s="15">
        <f>F16+I16</f>
        <v/>
      </c>
    </row>
    <row r="17">
      <c r="A17" s="21">
        <f>'Data Anggota'!A17</f>
        <v/>
      </c>
      <c r="B17" s="8">
        <f>'Data Anggota'!C17</f>
        <v/>
      </c>
      <c r="C17" s="23">
        <f>'Data Anggota'!I17</f>
        <v/>
      </c>
      <c r="D17" s="23">
        <f>'Data Anggota'!H17</f>
        <v/>
      </c>
      <c r="E17" s="28">
        <f>IF($D$25=0,0,D17/$D$25)</f>
        <v/>
      </c>
      <c r="F17" s="23">
        <f>ROUND(E17*Parameter!$B$21,0)</f>
        <v/>
      </c>
      <c r="G17" s="23">
        <f>'Data Anggota'!G17</f>
        <v/>
      </c>
      <c r="H17" s="28">
        <f>IF($G$25=0,0,G17/$G$25)</f>
        <v/>
      </c>
      <c r="I17" s="23">
        <f>ROUND(H17*Parameter!$B$22,0)</f>
        <v/>
      </c>
      <c r="J17" s="15">
        <f>F17+I17</f>
        <v/>
      </c>
    </row>
    <row r="18">
      <c r="A18" s="21">
        <f>'Data Anggota'!A18</f>
        <v/>
      </c>
      <c r="B18" s="8">
        <f>'Data Anggota'!C18</f>
        <v/>
      </c>
      <c r="C18" s="23">
        <f>'Data Anggota'!I18</f>
        <v/>
      </c>
      <c r="D18" s="23">
        <f>'Data Anggota'!H18</f>
        <v/>
      </c>
      <c r="E18" s="28">
        <f>IF($D$25=0,0,D18/$D$25)</f>
        <v/>
      </c>
      <c r="F18" s="23">
        <f>ROUND(E18*Parameter!$B$21,0)</f>
        <v/>
      </c>
      <c r="G18" s="23">
        <f>'Data Anggota'!G18</f>
        <v/>
      </c>
      <c r="H18" s="28">
        <f>IF($G$25=0,0,G18/$G$25)</f>
        <v/>
      </c>
      <c r="I18" s="23">
        <f>ROUND(H18*Parameter!$B$22,0)</f>
        <v/>
      </c>
      <c r="J18" s="15">
        <f>F18+I18</f>
        <v/>
      </c>
    </row>
    <row r="19">
      <c r="A19" s="21">
        <f>'Data Anggota'!A19</f>
        <v/>
      </c>
      <c r="B19" s="8">
        <f>'Data Anggota'!C19</f>
        <v/>
      </c>
      <c r="C19" s="23">
        <f>'Data Anggota'!I19</f>
        <v/>
      </c>
      <c r="D19" s="23">
        <f>'Data Anggota'!H19</f>
        <v/>
      </c>
      <c r="E19" s="28">
        <f>IF($D$25=0,0,D19/$D$25)</f>
        <v/>
      </c>
      <c r="F19" s="23">
        <f>ROUND(E19*Parameter!$B$21,0)</f>
        <v/>
      </c>
      <c r="G19" s="23">
        <f>'Data Anggota'!G19</f>
        <v/>
      </c>
      <c r="H19" s="28">
        <f>IF($G$25=0,0,G19/$G$25)</f>
        <v/>
      </c>
      <c r="I19" s="23">
        <f>ROUND(H19*Parameter!$B$22,0)</f>
        <v/>
      </c>
      <c r="J19" s="15">
        <f>F19+I19</f>
        <v/>
      </c>
    </row>
    <row r="20">
      <c r="A20" s="21">
        <f>'Data Anggota'!A20</f>
        <v/>
      </c>
      <c r="B20" s="8">
        <f>'Data Anggota'!C20</f>
        <v/>
      </c>
      <c r="C20" s="23">
        <f>'Data Anggota'!I20</f>
        <v/>
      </c>
      <c r="D20" s="23">
        <f>'Data Anggota'!H20</f>
        <v/>
      </c>
      <c r="E20" s="28">
        <f>IF($D$25=0,0,D20/$D$25)</f>
        <v/>
      </c>
      <c r="F20" s="23">
        <f>ROUND(E20*Parameter!$B$21,0)</f>
        <v/>
      </c>
      <c r="G20" s="23">
        <f>'Data Anggota'!G20</f>
        <v/>
      </c>
      <c r="H20" s="28">
        <f>IF($G$25=0,0,G20/$G$25)</f>
        <v/>
      </c>
      <c r="I20" s="23">
        <f>ROUND(H20*Parameter!$B$22,0)</f>
        <v/>
      </c>
      <c r="J20" s="15">
        <f>F20+I20</f>
        <v/>
      </c>
    </row>
    <row r="21">
      <c r="A21" s="21">
        <f>'Data Anggota'!A21</f>
        <v/>
      </c>
      <c r="B21" s="8">
        <f>'Data Anggota'!C21</f>
        <v/>
      </c>
      <c r="C21" s="23">
        <f>'Data Anggota'!I21</f>
        <v/>
      </c>
      <c r="D21" s="23">
        <f>'Data Anggota'!H21</f>
        <v/>
      </c>
      <c r="E21" s="28">
        <f>IF($D$25=0,0,D21/$D$25)</f>
        <v/>
      </c>
      <c r="F21" s="23">
        <f>ROUND(E21*Parameter!$B$21,0)</f>
        <v/>
      </c>
      <c r="G21" s="23">
        <f>'Data Anggota'!G21</f>
        <v/>
      </c>
      <c r="H21" s="28">
        <f>IF($G$25=0,0,G21/$G$25)</f>
        <v/>
      </c>
      <c r="I21" s="23">
        <f>ROUND(H21*Parameter!$B$22,0)</f>
        <v/>
      </c>
      <c r="J21" s="15">
        <f>F21+I21</f>
        <v/>
      </c>
    </row>
    <row r="22">
      <c r="A22" s="21">
        <f>'Data Anggota'!A22</f>
        <v/>
      </c>
      <c r="B22" s="8">
        <f>'Data Anggota'!C22</f>
        <v/>
      </c>
      <c r="C22" s="23">
        <f>'Data Anggota'!I22</f>
        <v/>
      </c>
      <c r="D22" s="23">
        <f>'Data Anggota'!H22</f>
        <v/>
      </c>
      <c r="E22" s="28">
        <f>IF($D$25=0,0,D22/$D$25)</f>
        <v/>
      </c>
      <c r="F22" s="23">
        <f>ROUND(E22*Parameter!$B$21,0)</f>
        <v/>
      </c>
      <c r="G22" s="23">
        <f>'Data Anggota'!G22</f>
        <v/>
      </c>
      <c r="H22" s="28">
        <f>IF($G$25=0,0,G22/$G$25)</f>
        <v/>
      </c>
      <c r="I22" s="23">
        <f>ROUND(H22*Parameter!$B$22,0)</f>
        <v/>
      </c>
      <c r="J22" s="15">
        <f>F22+I22</f>
        <v/>
      </c>
    </row>
    <row r="23">
      <c r="A23" s="21">
        <f>'Data Anggota'!A23</f>
        <v/>
      </c>
      <c r="B23" s="8">
        <f>'Data Anggota'!C23</f>
        <v/>
      </c>
      <c r="C23" s="23">
        <f>'Data Anggota'!I23</f>
        <v/>
      </c>
      <c r="D23" s="23">
        <f>'Data Anggota'!H23</f>
        <v/>
      </c>
      <c r="E23" s="28">
        <f>IF($D$25=0,0,D23/$D$25)</f>
        <v/>
      </c>
      <c r="F23" s="23">
        <f>ROUND(E23*Parameter!$B$21,0)</f>
        <v/>
      </c>
      <c r="G23" s="23">
        <f>'Data Anggota'!G23</f>
        <v/>
      </c>
      <c r="H23" s="28">
        <f>IF($G$25=0,0,G23/$G$25)</f>
        <v/>
      </c>
      <c r="I23" s="23">
        <f>ROUND(H23*Parameter!$B$22,0)</f>
        <v/>
      </c>
      <c r="J23" s="15">
        <f>F23+I23</f>
        <v/>
      </c>
    </row>
    <row r="24">
      <c r="A24" s="21">
        <f>'Data Anggota'!A24</f>
        <v/>
      </c>
      <c r="B24" s="8">
        <f>'Data Anggota'!C24</f>
        <v/>
      </c>
      <c r="C24" s="23">
        <f>'Data Anggota'!I24</f>
        <v/>
      </c>
      <c r="D24" s="23">
        <f>'Data Anggota'!H24</f>
        <v/>
      </c>
      <c r="E24" s="28">
        <f>IF($D$25=0,0,D24/$D$25)</f>
        <v/>
      </c>
      <c r="F24" s="23">
        <f>ROUND(E24*Parameter!$B$21,0)</f>
        <v/>
      </c>
      <c r="G24" s="23">
        <f>'Data Anggota'!G24</f>
        <v/>
      </c>
      <c r="H24" s="28">
        <f>IF($G$25=0,0,G24/$G$25)</f>
        <v/>
      </c>
      <c r="I24" s="23">
        <f>ROUND(H24*Parameter!$B$22,0)</f>
        <v/>
      </c>
      <c r="J24" s="15">
        <f>F24+I24</f>
        <v/>
      </c>
    </row>
    <row r="25">
      <c r="A25" s="29" t="inlineStr"/>
      <c r="B25" s="30" t="inlineStr">
        <is>
          <t>TOTAL</t>
        </is>
      </c>
      <c r="C25" s="27">
        <f>SUM(C5:C24)</f>
        <v/>
      </c>
      <c r="D25" s="27">
        <f>SUM(D5:D24)</f>
        <v/>
      </c>
      <c r="E25" s="31">
        <f>SUM(E5:E24)</f>
        <v/>
      </c>
      <c r="F25" s="27">
        <f>SUM(F5:F24)</f>
        <v/>
      </c>
      <c r="G25" s="27">
        <f>SUM(G5:G24)</f>
        <v/>
      </c>
      <c r="H25" s="31">
        <f>SUM(H5:H24)</f>
        <v/>
      </c>
      <c r="I25" s="27">
        <f>SUM(I5:I24)</f>
        <v/>
      </c>
      <c r="J25" s="27">
        <f>SUM(J5:J24)</f>
        <v/>
      </c>
    </row>
    <row r="27" ht="22" customHeight="1">
      <c r="A27" s="3" t="inlineStr">
        <is>
          <t>Rekonsiliasi ke keputusan RAT</t>
        </is>
      </c>
    </row>
    <row r="28" ht="32" customHeight="1">
      <c r="A28" s="14" t="inlineStr">
        <is>
          <t>Komponen</t>
        </is>
      </c>
      <c r="B28" s="14" t="inlineStr">
        <is>
          <t>Nilai (Rp)</t>
        </is>
      </c>
      <c r="C28" s="14" t="inlineStr"/>
      <c r="D28" s="14" t="inlineStr"/>
      <c r="E28" s="14" t="inlineStr"/>
      <c r="F28" s="14" t="inlineStr"/>
      <c r="G28" s="14" t="inlineStr"/>
      <c r="H28" s="14" t="inlineStr"/>
      <c r="I28" s="14" t="inlineStr"/>
      <c r="J28" s="14" t="inlineStr">
        <is>
          <t>Keterangan</t>
        </is>
      </c>
    </row>
    <row r="29">
      <c r="A29" s="5" t="inlineStr">
        <is>
          <t>SHU yang dapat dibagikan menurut Parameter</t>
        </is>
      </c>
      <c r="B29" s="15">
        <f>Parameter!B20</f>
        <v/>
      </c>
      <c r="J29" s="17" t="inlineStr">
        <is>
          <t>Diputuskan dalam RAT sebagai dasar pembagian</t>
        </is>
      </c>
    </row>
    <row r="30">
      <c r="A30" s="5" t="inlineStr">
        <is>
          <t>Total SHU ke anggota pada tabel ini</t>
        </is>
      </c>
      <c r="B30" s="15">
        <f>J25</f>
        <v/>
      </c>
      <c r="J30" s="17" t="inlineStr">
        <is>
          <t>Jumlah hasil perhitungan per anggota</t>
        </is>
      </c>
    </row>
    <row r="31">
      <c r="A31" s="5" t="inlineStr">
        <is>
          <t>Selisih pembulatan</t>
        </is>
      </c>
      <c r="B31" s="15">
        <f>B30-B29</f>
        <v/>
      </c>
      <c r="J31" s="17" t="inlineStr">
        <is>
          <t>Selisih pembulatan dibebankan ke SHU tahun berikutnya</t>
        </is>
      </c>
    </row>
    <row r="33" ht="34" customHeight="1">
      <c r="A33" s="13" t="inlineStr">
        <is>
          <t>Selisih pembulatan muncul karena setiap SHU anggota dibulatkan ke rupiah terdekat. Selisihnya tidak boleh hilang: catat di neraca dan bebankan ke SHU tahun buku berikutnya agar total yang dibayarkan setiap tahun sama dengan yang diputuskan RAT.</t>
        </is>
      </c>
    </row>
  </sheetData>
  <mergeCells count="7">
    <mergeCell ref="A1:J1"/>
    <mergeCell ref="J31"/>
    <mergeCell ref="A27:J27"/>
    <mergeCell ref="J30"/>
    <mergeCell ref="J29"/>
    <mergeCell ref="A2:J2"/>
    <mergeCell ref="A33:J3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0F5252"/>
    <outlinePr summaryBelow="1" summaryRight="1"/>
    <pageSetUpPr/>
  </sheetPr>
  <dimension ref="A1:F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14" customWidth="1" min="3" max="3"/>
    <col width="14" customWidth="1" min="4" max="4"/>
    <col width="14" customWidth="1" min="5" max="5"/>
    <col width="52" customWidth="1" min="6" max="6"/>
  </cols>
  <sheetData>
    <row r="1" ht="30" customHeight="1">
      <c r="A1" s="1" t="inlineStr">
        <is>
          <t>Rekapitulasi Komponen SHU</t>
        </is>
      </c>
    </row>
    <row r="2" ht="18" customHeight="1">
      <c r="A2" s="2" t="inlineStr">
        <is>
          <t>Dua penyajian terpisah: nominal dalam rupiah, dan persentase terhadap dua basis pembanding.</t>
        </is>
      </c>
    </row>
    <row r="4" ht="22" customHeight="1">
      <c r="A4" s="3" t="inlineStr">
        <is>
          <t>A. Rekapitulasi nominal (Rp)</t>
        </is>
      </c>
    </row>
    <row r="5">
      <c r="A5" s="14" t="inlineStr">
        <is>
          <t>Komponen</t>
        </is>
      </c>
      <c r="B5" s="14" t="inlineStr">
        <is>
          <t>Nilai (Rp)</t>
        </is>
      </c>
      <c r="C5" s="14" t="inlineStr"/>
      <c r="D5" s="14" t="inlineStr"/>
      <c r="E5" s="14" t="inlineStr"/>
      <c r="F5" s="14" t="inlineStr">
        <is>
          <t>Sumber</t>
        </is>
      </c>
    </row>
    <row r="6">
      <c r="A6" s="8" t="inlineStr">
        <is>
          <t>SHU bruto (laba bersih sebelum pajak)</t>
        </is>
      </c>
      <c r="B6" s="23">
        <f>Parameter!B6</f>
        <v/>
      </c>
      <c r="F6" s="11" t="inlineStr">
        <is>
          <t>Pasal 45 ayat (1) UU 25/1992</t>
        </is>
      </c>
    </row>
    <row r="7">
      <c r="A7" s="8" t="inlineStr">
        <is>
          <t>Beban pajak penghasilan</t>
        </is>
      </c>
      <c r="B7" s="23">
        <f>-Parameter!B7</f>
        <v/>
      </c>
      <c r="F7" s="11" t="inlineStr">
        <is>
          <t>Dikurangi dalam perhitungan SHU bruto</t>
        </is>
      </c>
    </row>
    <row r="8">
      <c r="A8" s="8" t="inlineStr">
        <is>
          <t>SHU bersih setelah pajak</t>
        </is>
      </c>
      <c r="B8" s="23">
        <f>Parameter!B17</f>
        <v/>
      </c>
      <c r="F8" s="11" t="inlineStr">
        <is>
          <t>Turunan</t>
        </is>
      </c>
    </row>
    <row r="9">
      <c r="A9" s="8" t="inlineStr">
        <is>
          <t>Dana cadangan</t>
        </is>
      </c>
      <c r="B9" s="23">
        <f>-Parameter!B18</f>
        <v/>
      </c>
      <c r="F9" s="11" t="inlineStr">
        <is>
          <t>Pasal 45 ayat (2) — disisihkan lebih dulu</t>
        </is>
      </c>
    </row>
    <row r="10">
      <c r="A10" s="8" t="inlineStr">
        <is>
          <t>Pendidikan &amp; keperluan lain</t>
        </is>
      </c>
      <c r="B10" s="23">
        <f>-Parameter!B19</f>
        <v/>
      </c>
      <c r="F10" s="11" t="inlineStr">
        <is>
          <t>Pasal 45 ayat (2)</t>
        </is>
      </c>
    </row>
    <row r="11">
      <c r="A11" s="5" t="inlineStr">
        <is>
          <t>SHU yang dapat dibagikan</t>
        </is>
      </c>
      <c r="B11" s="15">
        <f>Parameter!B20</f>
        <v/>
      </c>
      <c r="F11" s="17" t="inlineStr">
        <is>
          <t>Dipakai sebagai dasar proporsi</t>
        </is>
      </c>
    </row>
    <row r="12">
      <c r="A12" s="8" t="inlineStr">
        <is>
          <t>Alokasi SHU — transaksi usaha</t>
        </is>
      </c>
      <c r="B12" s="23">
        <f>Parameter!B21</f>
        <v/>
      </c>
      <c r="F12" s="11" t="inlineStr">
        <is>
          <t>Bobot dari Parameter</t>
        </is>
      </c>
    </row>
    <row r="13">
      <c r="A13" s="8" t="inlineStr">
        <is>
          <t>Alokasi SHU — partisipasi modal</t>
        </is>
      </c>
      <c r="B13" s="23">
        <f>Parameter!B22</f>
        <v/>
      </c>
      <c r="F13" s="11" t="inlineStr">
        <is>
          <t>Bobot dari Parameter</t>
        </is>
      </c>
    </row>
    <row r="15" ht="22" customHeight="1">
      <c r="A15" s="3" t="inlineStr">
        <is>
          <t>B. Rekapitulasi persentase (%)</t>
        </is>
      </c>
    </row>
    <row r="16" ht="32" customHeight="1">
      <c r="A16" s="7" t="inlineStr">
        <is>
          <t>Komponen</t>
        </is>
      </c>
      <c r="B16" s="7" t="inlineStr">
        <is>
          <t>% dari SHU bruto</t>
        </is>
      </c>
      <c r="C16" s="7" t="inlineStr">
        <is>
          <t>% dari SHU dapat dibagikan</t>
        </is>
      </c>
      <c r="D16" s="7" t="inlineStr"/>
      <c r="E16" s="7" t="inlineStr"/>
      <c r="F16" s="7" t="inlineStr">
        <is>
          <t>Catatan</t>
        </is>
      </c>
    </row>
    <row r="17">
      <c r="A17" s="8" t="inlineStr">
        <is>
          <t>SHU bruto (laba bersih sebelum pajak)</t>
        </is>
      </c>
      <c r="B17" s="32">
        <f>B6/$B$6</f>
        <v/>
      </c>
      <c r="C17" s="32">
        <f>IF(Parameter!$B$20=0,0,B6/Parameter!$B$20)</f>
        <v/>
      </c>
      <c r="F17" s="11" t="inlineStr">
        <is>
          <t>100% dari SHU bruto — pembanding pertama</t>
        </is>
      </c>
    </row>
    <row r="18">
      <c r="A18" s="8" t="inlineStr">
        <is>
          <t>Beban pajak penghasilan</t>
        </is>
      </c>
      <c r="B18" s="32">
        <f>B7/$B$6</f>
        <v/>
      </c>
      <c r="C18" s="32">
        <f>IF(Parameter!$B$20=0,0,B7/Parameter!$B$20)</f>
        <v/>
      </c>
      <c r="F18" s="11" t="inlineStr">
        <is>
          <t>Porsi yang obligatory disisihkan</t>
        </is>
      </c>
    </row>
    <row r="19">
      <c r="A19" s="8" t="inlineStr">
        <is>
          <t>SHU bersih setelah pajak</t>
        </is>
      </c>
      <c r="B19" s="32">
        <f>B8/$B$6</f>
        <v/>
      </c>
      <c r="C19" s="32">
        <f>IF(Parameter!$B$20=0,0,B8/Parameter!$B$20)</f>
        <v/>
      </c>
      <c r="F19" s="11" t="inlineStr">
        <is>
          <t>Pembanding kedua</t>
        </is>
      </c>
    </row>
    <row r="20">
      <c r="A20" s="8" t="inlineStr">
        <is>
          <t>Dana cadangan</t>
        </is>
      </c>
      <c r="B20" s="32">
        <f>B9/$B$6</f>
        <v/>
      </c>
      <c r="C20" s="32">
        <f>IF(Parameter!$B$20=0,0,B9/Parameter!$B$20)</f>
        <v/>
      </c>
      <c r="F20" s="11" t="inlineStr">
        <is>
          <t>Ditetapkan RAT</t>
        </is>
      </c>
    </row>
    <row r="21">
      <c r="A21" s="8" t="inlineStr">
        <is>
          <t>Pendidikan &amp; keperluan lain</t>
        </is>
      </c>
      <c r="B21" s="32">
        <f>B10/$B$6</f>
        <v/>
      </c>
      <c r="C21" s="32">
        <f>IF(Parameter!$B$20=0,0,B10/Parameter!$B$20)</f>
        <v/>
      </c>
      <c r="F21" s="11" t="inlineStr">
        <is>
          <t>Ditetapkan RAT</t>
        </is>
      </c>
    </row>
    <row r="22">
      <c r="A22" s="5" t="inlineStr">
        <is>
          <t>SHU yang dapat dibagikan</t>
        </is>
      </c>
      <c r="B22" s="33">
        <f>B11/$B$6</f>
        <v/>
      </c>
      <c r="C22" s="33">
        <f>IF(Parameter!$B$20=0,0,B11/Parameter!$B$20)</f>
        <v/>
      </c>
      <c r="F22" s="17" t="inlineStr">
        <is>
          <t>Pembanding utama: semua proporsi anggota dihitung dari sini</t>
        </is>
      </c>
    </row>
    <row r="23">
      <c r="A23" s="8" t="inlineStr">
        <is>
          <t>Alokasi SHU — transaksi usaha</t>
        </is>
      </c>
      <c r="B23" s="32">
        <f>B12/$B$6</f>
        <v/>
      </c>
      <c r="C23" s="32">
        <f>IF(Parameter!$B$20=0,0,B12/Parameter!$B$20)</f>
        <v/>
      </c>
      <c r="F23" s="11" t="inlineStr">
        <is>
          <t>Porsi untuk basis transaksi usaha</t>
        </is>
      </c>
    </row>
    <row r="24">
      <c r="A24" s="8" t="inlineStr">
        <is>
          <t>Alokasi SHU — partisipasi modal</t>
        </is>
      </c>
      <c r="B24" s="32">
        <f>B13/$B$6</f>
        <v/>
      </c>
      <c r="C24" s="32">
        <f>IF(Parameter!$B$20=0,0,B13/Parameter!$B$20)</f>
        <v/>
      </c>
      <c r="F24" s="11" t="inlineStr">
        <is>
          <t>Porsi untuk basis partisipasi modal</t>
        </is>
      </c>
    </row>
    <row r="26" ht="34" customHeight="1">
      <c r="A26" s="13" t="inlineStr">
        <is>
          <t>Pada baris "SHU yang dapat dibagikan", kolom persentase terhadap SHU bruto menunjukkan porsi yang benar-benar sampai ke anggota; sisanya disisihkan untuk dana cadangan, pendidikan, dan pajak. Bandingkan dua kolom ini sebelum menetapkan bobot alokasi.</t>
        </is>
      </c>
    </row>
  </sheetData>
  <mergeCells count="5">
    <mergeCell ref="A2:F2"/>
    <mergeCell ref="A1:F1"/>
    <mergeCell ref="A4:F4"/>
    <mergeCell ref="A26:F26"/>
    <mergeCell ref="A15:F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FFB45309"/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14" customWidth="1" min="3" max="3"/>
    <col width="14" customWidth="1" min="4" max="4"/>
    <col width="14" customWidth="1" min="5" max="5"/>
    <col width="52" customWidth="1" min="6" max="6"/>
  </cols>
  <sheetData>
    <row r="1" ht="30" customHeight="1">
      <c r="A1" s="1" t="inlineStr">
        <is>
          <t>Rekonsiliasi Pendapatan dan Bagi Hasil (KSPPS)</t>
        </is>
      </c>
    </row>
    <row r="2" ht="18" customHeight="1">
      <c r="A2" s="2" t="inlineStr">
        <is>
          <t>Lampiran I Permenkop 2/2024 — SHU memakai basis akrual, sedangkan pembagian bagi hasil memakai basis kas.</t>
        </is>
      </c>
    </row>
    <row r="4" ht="22" customHeight="1">
      <c r="A4" s="3" t="inlineStr">
        <is>
          <t>A. Pendapatan mudharib yang tersedia untuk bagi hasil</t>
        </is>
      </c>
    </row>
    <row r="5">
      <c r="A5" s="14" t="inlineStr">
        <is>
          <t>Komponen</t>
        </is>
      </c>
      <c r="B5" s="14" t="inlineStr">
        <is>
          <t>Nilai (Rp)</t>
        </is>
      </c>
      <c r="C5" s="14" t="inlineStr"/>
      <c r="D5" s="14" t="inlineStr"/>
      <c r="E5" s="14" t="inlineStr"/>
      <c r="F5" s="14" t="inlineStr">
        <is>
          <t>Keterangan</t>
        </is>
      </c>
    </row>
    <row r="6">
      <c r="A6" s="8" t="inlineStr">
        <is>
          <t>Pendapatan mudharib (akrual tahun berjalan)</t>
        </is>
      </c>
      <c r="B6" s="34" t="n">
        <v>320000000</v>
      </c>
      <c r="F6" s="11" t="inlineStr">
        <is>
          <t>Pengakuan akrual sesuai kebijakan akuntansi</t>
        </is>
      </c>
    </row>
    <row r="7">
      <c r="A7" s="8" t="inlineStr">
        <is>
          <t>Dikurangi: pendapatan tahun berjalan yang belum diterima</t>
        </is>
      </c>
      <c r="B7" s="34" t="n">
        <v>18000000</v>
      </c>
      <c r="F7" s="11" t="inlineStr">
        <is>
          <t>Belum masuk kas pada 31 Desember</t>
        </is>
      </c>
    </row>
    <row r="8">
      <c r="A8" s="8" t="inlineStr">
        <is>
          <t>Ditambah: pendapatan tahun sebelumnya yang baru diterima</t>
        </is>
      </c>
      <c r="B8" s="34" t="n">
        <v>12000000</v>
      </c>
      <c r="F8" s="11" t="inlineStr">
        <is>
          <t>Diterima tahun ini, diakui tahun lalu</t>
        </is>
      </c>
    </row>
    <row r="9">
      <c r="A9" s="5" t="inlineStr">
        <is>
          <t>Pendapatan tersedia untuk bagi hasil</t>
        </is>
      </c>
      <c r="B9" s="15">
        <f>B6-B7+B8</f>
        <v/>
      </c>
      <c r="F9" s="17" t="inlineStr">
        <is>
          <t>Dasar pembagian bagi hasil ke anggota</t>
        </is>
      </c>
    </row>
    <row r="11" ht="22" customHeight="1">
      <c r="A11" s="3" t="inlineStr">
        <is>
          <t>B. Pembagian bagi hasil dan status distribusi</t>
        </is>
      </c>
    </row>
    <row r="12">
      <c r="A12" s="14" t="inlineStr">
        <is>
          <t>Komponen</t>
        </is>
      </c>
      <c r="B12" s="14" t="inlineStr">
        <is>
          <t>Nilai (Rp)</t>
        </is>
      </c>
      <c r="C12" s="14" t="inlineStr"/>
      <c r="D12" s="14" t="inlineStr"/>
      <c r="E12" s="14" t="inlineStr"/>
      <c r="F12" s="14" t="inlineStr">
        <is>
          <t>Keterangan</t>
        </is>
      </c>
    </row>
    <row r="13">
      <c r="A13" s="8" t="inlineStr">
        <is>
          <t>Bagi hasil untuk koperasi</t>
        </is>
      </c>
      <c r="B13" s="23">
        <f>B9*0.4</f>
        <v/>
      </c>
      <c r="F13" s="11" t="inlineStr">
        <is>
          <t>Dihitung dari nisbah bagi hasil sesuai akad</t>
        </is>
      </c>
    </row>
    <row r="14">
      <c r="A14" s="8" t="inlineStr">
        <is>
          <t>Bagi hasil untuk pemilik dana</t>
        </is>
      </c>
      <c r="B14" s="23">
        <f>B9-B13</f>
        <v/>
      </c>
      <c r="F14" s="11" t="inlineStr">
        <is>
          <t>Sisa untuk anggota sebagai pemilik dana</t>
        </is>
      </c>
    </row>
    <row r="15">
      <c r="A15" s="8" t="inlineStr">
        <is>
          <t>Sudah dibagikan (kas keluar tahun berjalan)</t>
        </is>
      </c>
      <c r="B15" s="34" t="n">
        <v>290000000</v>
      </c>
      <c r="F15" s="11" t="inlineStr">
        <is>
          <t>Nilai yang sudah dibayarkan ke anggota</t>
        </is>
      </c>
    </row>
    <row r="16">
      <c r="A16" s="8" t="inlineStr">
        <is>
          <t>Belum dibagikan (kewajiban ke anggota)</t>
        </is>
      </c>
      <c r="B16" s="23">
        <f>B9-B15</f>
        <v/>
      </c>
      <c r="F16" s="11" t="inlineStr">
        <is>
          <t>Tercatat sebagai liabilitas, bukan beban tahun ini</t>
        </is>
      </c>
    </row>
    <row r="18" ht="34" customHeight="1">
      <c r="A18" s="13" t="inlineStr">
        <is>
          <t>Kolom SHU dan kolom bagi hasil tidak boleh dijumlahkan. SHU memakai basis akrual — pendapatan penghasilan sepanjang tahun buku. Bagi hasil yang dibagikan memakai basis kas — uang yang benar-benar diterima. Selisihnya harus direkonsiliasi, bukan dibiarkan menjadi selisih kas.</t>
        </is>
      </c>
    </row>
    <row r="19" ht="28" customHeight="1">
      <c r="A19" s="4" t="inlineStr">
        <is>
          <t>Bagian "Belum dibagikan" tetap menjadi kewajiban kepada anggota sampai dibayarkan. Menghilangkannya dari ekuitas membuat laba SHRU tampak lebih besar daripada kenyataannya.</t>
        </is>
      </c>
    </row>
  </sheetData>
  <mergeCells count="6">
    <mergeCell ref="A2:F2"/>
    <mergeCell ref="A11:F11"/>
    <mergeCell ref="A19:F19"/>
    <mergeCell ref="A1:F1"/>
    <mergeCell ref="A18:F18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2026-10-23T13:37:15Z</dcterms:created>
  <dcterms:modified xmlns:dcterms="http://purl.org/dc/terms/" xmlns:xsi="http://www.w3.org/2001/XMLSchema-instance" xsi:type="dcterms:W3CDTF">2026-10-23T13:37:15Z</dcterms:modified>
</cp:coreProperties>
</file>